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roduits" state="visible" r:id="rId5"/>
    <sheet sheetId="3" name="Mouvements" state="visible" r:id="rId6"/>
    <sheet sheetId="4" name="Calcul des seuils" state="visible" r:id="rId7"/>
  </sheets>
  <calcPr calcId="171027" fullCalcOnLoad="1"/>
</workbook>
</file>

<file path=xl/sharedStrings.xml><?xml version="1.0" encoding="utf-8"?>
<sst xmlns="http://schemas.openxmlformats.org/spreadsheetml/2006/main" count="68" uniqueCount="62">
  <si>
    <t>Modèle de gestion de stock</t>
  </si>
  <si>
    <t>Offert par logiciel-gestion-de-stock.fr — réutilisable librement, y compris en entreprise.</t>
  </si>
  <si>
    <t/>
  </si>
  <si>
    <t>Ce classeur contient des FORMULES VIVANTES. Ne collez pas de valeurs par-dessus : vous casseriez le calcul.</t>
  </si>
  <si>
    <t>Trois feuilles, dans cet ordre :</t>
  </si>
  <si>
    <t>1. Produits — une ligne par référence. Vous remplissez les colonnes blanches ; les colonnes bleues se calculent seules (stock actuel, valeur, alerte).</t>
  </si>
  <si>
    <t>2. Mouvements — le journal. Chaque entrée et chaque sortie s’y note, une ligne à la fois. Les totaux remontent tout seuls dans Produits.</t>
  </si>
  <si>
    <t>3. Calcul des seuils — la formule du seuil de réapprovisionnement, à recopier dans la colonne Seuil de la feuille Produits.</t>
  </si>
  <si>
    <t>Pour démarrer</t>
  </si>
  <si>
    <t>· Effacez les trois lignes d’exemple (elles sont là pour montrer le remplissage).</t>
  </si>
  <si>
    <t>· Saisissez vos références dans Produits, avec leur stock du jour en « Stock initial ».</t>
  </si>
  <si>
    <t>· À partir de là, ne touchez plus au stock initial : tout passe par la feuille Mouvements.</t>
  </si>
  <si>
    <t>La limite de ce classeur, dite franchement</t>
  </si>
  <si>
    <t>Un tableur tient très bien jusqu’à une centaine de références et un seul utilisateur. Il cesse de suffire le jour où deux personnes doivent y écrire en même temps, où la saisie doit se faire depuis la réserve avec un téléphone, ou quand personne ne pense plus à l’ouvrir le soir.</t>
  </si>
  <si>
    <t>Ce jour-là : https://logiciel-gestion-de-stock.fr — gratuit jusqu’à 40 produits, sans carte bancaire.</t>
  </si>
  <si>
    <t>Référence</t>
  </si>
  <si>
    <t>Produit</t>
  </si>
  <si>
    <t>Catégorie</t>
  </si>
  <si>
    <t>Unité</t>
  </si>
  <si>
    <t>Prix d’achat HT</t>
  </si>
  <si>
    <t>Stock initial</t>
  </si>
  <si>
    <t>Entrées</t>
  </si>
  <si>
    <t>Sorties</t>
  </si>
  <si>
    <t>Stock actuel</t>
  </si>
  <si>
    <t>Seuil</t>
  </si>
  <si>
    <t>État</t>
  </si>
  <si>
    <t>Valeur du stock</t>
  </si>
  <si>
    <t>PAP-A4</t>
  </si>
  <si>
    <t>Papier A4 80 g (ramette)</t>
  </si>
  <si>
    <t>Bureau</t>
  </si>
  <si>
    <t>ramette</t>
  </si>
  <si>
    <t>Valeur totale du stock</t>
  </si>
  <si>
    <t>ENC-664N</t>
  </si>
  <si>
    <t>Cartouche encre 664 noir</t>
  </si>
  <si>
    <t>pièce</t>
  </si>
  <si>
    <t>VIS-440</t>
  </si>
  <si>
    <t>Vis inox 4×40 (boîte de 200)</t>
  </si>
  <si>
    <t>Quincaillerie</t>
  </si>
  <si>
    <t>boîte</t>
  </si>
  <si>
    <t>Date</t>
  </si>
  <si>
    <t>Type</t>
  </si>
  <si>
    <t>Quantité</t>
  </si>
  <si>
    <t>Motif</t>
  </si>
  <si>
    <t>Note</t>
  </si>
  <si>
    <t>Sortie</t>
  </si>
  <si>
    <t>Vente</t>
  </si>
  <si>
    <t>Ligne d’exemple — effacez-la</t>
  </si>
  <si>
    <t>Calculer un seuil de réapprovisionnement</t>
  </si>
  <si>
    <t>Seuil = consommation moyenne par jour × délai du fournisseur + marge de sécurité</t>
  </si>
  <si>
    <t>Sorties constatées sur la période</t>
  </si>
  <si>
    <t>Relevé dans la feuille Mouvements, pas de mémoire.</t>
  </si>
  <si>
    <t>Nombre de jours OUVRÉS de la période</t>
  </si>
  <si>
    <t>Jours d’ouverture réels, pas jours calendaires.</t>
  </si>
  <si>
    <t>Délai du fournisseur (jours)</t>
  </si>
  <si>
    <t>De la commande passée à la marchandise rangée, fermetures comprises.</t>
  </si>
  <si>
    <t>Marge de sécurité (jours de consommation)</t>
  </si>
  <si>
    <t>1 à 2 jours suffisent d’ordinaire ; montez à 5 sur une référence qui fait venir le client.</t>
  </si>
  <si>
    <t>Consommation moyenne par jour</t>
  </si>
  <si>
    <t>Stock de sécurité</t>
  </si>
  <si>
    <t>SEUIL DE RÉAPPROVISIONNEMENT</t>
  </si>
  <si>
    <t>À recopier dans la colonne « Seuil » de la feuille Produits, pour CETTE référence.</t>
  </si>
  <si>
    <t>Un seuil par référence, jamais un seuil global : une référence à délai long et une référence livrée le lendemain n’ont rien à voir.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</si>
</sst>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 &quot;€&quot;"/>
    <numFmt numFmtId="165" formatCode="dd/mm/yyyy"/>
  </numFmts>
  <fonts count="16" x14ac:knownFonts="1">
    <font>
      <color theme="1"/>
      <family val="2"/>
      <scheme val="minor"/>
      <sz val="11"/>
      <name val="Calibri"/>
    </font>
    <font>
      <b/>
      <color rgb="FF1E3A8A"/>
      <sz val="18"/>
    </font>
    <font>
      <color rgb="FF667389"/>
      <sz val="10"/>
    </font>
    <font>
      <sz val="11"/>
    </font>
    <font>
      <b/>
      <sz val="11"/>
    </font>
    <font>
      <b/>
      <color rgb="FF1E3A8A"/>
      <sz val="11"/>
    </font>
    <font>
      <b/>
      <color rgb="FFFFFFFF"/>
      <sz val="10"/>
    </font>
    <font>
      <color rgb="FF1E3A8A"/>
    </font>
    <font>
      <b/>
    </font>
    <font>
      <b/>
      <color rgb="FF1E3A8A"/>
      <sz val="14"/>
    </font>
    <font>
      <b/>
      <color rgb="FF1E3A8A"/>
      <sz val="16"/>
    </font>
    <font>
      <i/>
      <color rgb="FF667389"/>
    </font>
    <font>
      <b/>
      <color rgb="FF1E3A8A"/>
    </font>
    <font>
      <b/>
      <sz val="13"/>
    </font>
    <font>
      <b/>
      <color rgb="FFFFFFFF"/>
      <sz val="16"/>
    </font>
    <font>
      <i/>
      <color rgb="FF667389"/>
      <sz val="10"/>
    </font>
  </fonts>
  <fills count="5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EAF1FF"/>
      </patternFill>
    </fill>
    <fill>
      <patternFill patternType="solid">
        <fgColor rgb="FFFFF7DB"/>
      </patternFill>
    </fill>
  </fills>
  <borders count="3">
    <border>
      <left/>
      <right/>
      <top/>
      <bottom/>
      <diagonal/>
    </border>
    <border>
      <left/>
      <right/>
      <top/>
      <bottom style="thin">
        <color rgb="FF1E3A8A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7" fillId="3" borderId="0" xfId="0" applyFont="1" applyFill="1"/>
    <xf numFmtId="164" fontId="7" fillId="3" borderId="0" xfId="0" applyNumberFormat="1" applyFont="1" applyFill="1"/>
    <xf numFmtId="0" fontId="8" fillId="0" borderId="0" xfId="0" applyFont="1"/>
    <xf numFmtId="164" fontId="9" fillId="0" borderId="0" xfId="0" applyNumberFormat="1" applyFont="1"/>
    <xf numFmtId="165" fontId="0" fillId="0" borderId="0" xfId="0" applyNumberFormat="1"/>
    <xf numFmtId="0" fontId="10" fillId="0" borderId="0" xfId="0" applyFont="1"/>
    <xf numFmtId="0" fontId="11" fillId="0" borderId="0" xfId="0" applyFont="1"/>
    <xf numFmtId="0" fontId="8" fillId="4" borderId="2" xfId="0" applyFont="1" applyFill="1" applyBorder="1"/>
    <xf numFmtId="0" fontId="2" fillId="0" borderId="0" xfId="0" applyFont="1"/>
    <xf numFmtId="0" fontId="12" fillId="3" borderId="0" xfId="0" applyFont="1" applyFill="1"/>
    <xf numFmtId="0" fontId="13" fillId="0" borderId="0" xfId="0" applyFont="1"/>
    <xf numFmtId="0" fontId="14" fillId="2" borderId="0" xfId="0" applyFont="1" applyFill="1"/>
    <xf numFmtId="0" fontId="15" fillId="0" borderId="0" xfId="0" applyFont="1"/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BE123C"/>
        </patternFill>
      </fill>
    </dxf>
    <dxf>
      <font>
        <b/>
        <color rgb="FFFFFFFF"/>
      </font>
      <fill>
        <patternFill patternType="solid">
          <bgColor rgb="FFB45309"/>
        </patternFill>
      </fill>
    </dxf>
    <dxf>
      <font>
        <color rgb="FF0478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9"/>
  <sheetFormatPr defaultRowHeight="15" outlineLevelRow="0" outlineLevelCol="0" x14ac:dyDescent="55" defaultColWidth="100"/>
  <cols>
    <col min="1" max="1" width="100" style="1" customWidth="1"/>
  </cols>
  <sheetData>
    <row r="2" spans="1:1" x14ac:dyDescent="0.25">
      <c r="A2" s="2" t="s">
        <v>0</v>
      </c>
    </row>
    <row r="3" spans="1:1" x14ac:dyDescent="0.25">
      <c r="A3" s="3" t="s">
        <v>1</v>
      </c>
    </row>
    <row r="4" spans="1:1" x14ac:dyDescent="0.25">
      <c r="A4" s="4" t="s">
        <v>2</v>
      </c>
    </row>
    <row r="5" spans="1:1" x14ac:dyDescent="0.25">
      <c r="A5" s="5" t="s">
        <v>3</v>
      </c>
    </row>
    <row r="6" spans="1:1" x14ac:dyDescent="0.25">
      <c r="A6" s="4" t="s">
        <v>2</v>
      </c>
    </row>
    <row r="7" spans="1:1" x14ac:dyDescent="0.25">
      <c r="A7" s="5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2</v>
      </c>
    </row>
    <row r="12" spans="1:1" x14ac:dyDescent="0.25">
      <c r="A12" s="5" t="s">
        <v>8</v>
      </c>
    </row>
    <row r="13" spans="1:1" x14ac:dyDescent="0.25">
      <c r="A13" s="4" t="s">
        <v>9</v>
      </c>
    </row>
    <row r="14" spans="1:1" x14ac:dyDescent="0.25">
      <c r="A14" s="4" t="s">
        <v>10</v>
      </c>
    </row>
    <row r="15" spans="1:1" x14ac:dyDescent="0.25">
      <c r="A15" s="4" t="s">
        <v>11</v>
      </c>
    </row>
    <row r="16" spans="1:1" x14ac:dyDescent="0.25">
      <c r="A16" s="4" t="s">
        <v>2</v>
      </c>
    </row>
    <row r="17" spans="1:1" x14ac:dyDescent="0.25">
      <c r="A17" s="5" t="s">
        <v>12</v>
      </c>
    </row>
    <row r="18" spans="1:1" x14ac:dyDescent="0.25">
      <c r="A18" s="4" t="s">
        <v>13</v>
      </c>
    </row>
    <row r="19" spans="1:1" x14ac:dyDescent="0.25">
      <c r="A19" s="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16" customWidth="1"/>
    <col min="4" max="4" width="10" customWidth="1"/>
    <col min="5" max="5" width="14" customWidth="1"/>
    <col min="6" max="6" width="12" customWidth="1"/>
    <col min="7" max="8" width="11" customWidth="1"/>
    <col min="9" max="9" width="13" customWidth="1"/>
    <col min="10" max="10" width="10" customWidth="1"/>
    <col min="11" max="11" width="17" customWidth="1"/>
    <col min="12" max="12" width="16" customWidth="1"/>
    <col min="14" max="14" width="22" customWidth="1"/>
  </cols>
  <sheetData>
    <row r="1" ht="30" customHeight="1" spans="1:12" x14ac:dyDescent="0.25">
      <c r="A1" s="7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</row>
    <row r="2" spans="1:14" x14ac:dyDescent="0.25">
      <c r="A2" t="s">
        <v>27</v>
      </c>
      <c r="B2" t="s">
        <v>28</v>
      </c>
      <c r="C2" t="s">
        <v>29</v>
      </c>
      <c r="D2" t="s">
        <v>30</v>
      </c>
      <c r="E2" s="8">
        <v>4.35</v>
      </c>
      <c r="F2">
        <v>20</v>
      </c>
      <c r="G2" s="9">
        <f>IF($A2="","",SUMIFS(Mouvements!$D:$D,Mouvements!$B:$B,$A2,Mouvements!$C:$C,"Entrée"))</f>
      </c>
      <c r="H2" s="9">
        <f>IF($A2="","",SUMIFS(Mouvements!$D:$D,Mouvements!$B:$B,$A2,Mouvements!$C:$C,"Sortie"))</f>
      </c>
      <c r="I2" s="9">
        <f>IF($A2="","",$F2+$G2-$H2)</f>
      </c>
      <c r="J2">
        <v>10</v>
      </c>
      <c r="K2" s="9">
        <f>IF($A2="","",IF($I2&lt;=0,"RUPTURE",IF(AND($J2&gt;0,$I2&lt;=$J2),"À COMMANDER","En stock")))</f>
      </c>
      <c r="L2" s="10">
        <f>IF($A2="","",ROUND($I2*$E2,2))</f>
      </c>
      <c r="N2" s="11" t="s">
        <v>31</v>
      </c>
    </row>
    <row r="3" spans="1:14" x14ac:dyDescent="0.25">
      <c r="A3" t="s">
        <v>32</v>
      </c>
      <c r="B3" t="s">
        <v>33</v>
      </c>
      <c r="C3" t="s">
        <v>29</v>
      </c>
      <c r="D3" t="s">
        <v>34</v>
      </c>
      <c r="E3" s="8">
        <v>18.9</v>
      </c>
      <c r="F3">
        <v>6</v>
      </c>
      <c r="G3" s="9">
        <f>IF($A3="","",SUMIFS(Mouvements!$D:$D,Mouvements!$B:$B,$A3,Mouvements!$C:$C,"Entrée"))</f>
      </c>
      <c r="H3" s="9">
        <f>IF($A3="","",SUMIFS(Mouvements!$D:$D,Mouvements!$B:$B,$A3,Mouvements!$C:$C,"Sortie"))</f>
      </c>
      <c r="I3" s="9">
        <f>IF($A3="","",$F3+$G3-$H3)</f>
      </c>
      <c r="J3">
        <v>3</v>
      </c>
      <c r="K3" s="9">
        <f>IF($A3="","",IF($I3&lt;=0,"RUPTURE",IF(AND($J3&gt;0,$I3&lt;=$J3),"À COMMANDER","En stock")))</f>
      </c>
      <c r="L3" s="10">
        <f>IF($A3="","",ROUND($I3*$E3,2))</f>
      </c>
      <c r="N3" s="12">
        <f>SUM($L$2:$L$301)</f>
      </c>
    </row>
    <row r="4" spans="1:12" x14ac:dyDescent="0.25">
      <c r="A4" t="s">
        <v>35</v>
      </c>
      <c r="B4" t="s">
        <v>36</v>
      </c>
      <c r="C4" t="s">
        <v>37</v>
      </c>
      <c r="D4" t="s">
        <v>38</v>
      </c>
      <c r="E4" s="8">
        <v>7.2</v>
      </c>
      <c r="F4">
        <v>12</v>
      </c>
      <c r="G4" s="9">
        <f>IF($A4="","",SUMIFS(Mouvements!$D:$D,Mouvements!$B:$B,$A4,Mouvements!$C:$C,"Entrée"))</f>
      </c>
      <c r="H4" s="9">
        <f>IF($A4="","",SUMIFS(Mouvements!$D:$D,Mouvements!$B:$B,$A4,Mouvements!$C:$C,"Sortie"))</f>
      </c>
      <c r="I4" s="9">
        <f>IF($A4="","",$F4+$G4-$H4)</f>
      </c>
      <c r="J4">
        <v>4</v>
      </c>
      <c r="K4" s="9">
        <f>IF($A4="","",IF($I4&lt;=0,"RUPTURE",IF(AND($J4&gt;0,$I4&lt;=$J4),"À COMMANDER","En stock")))</f>
      </c>
      <c r="L4" s="10">
        <f>IF($A4="","",ROUND($I4*$E4,2))</f>
      </c>
    </row>
    <row r="5" spans="5:12" x14ac:dyDescent="0.25">
      <c r="E5" s="8"/>
      <c r="G5" s="9">
        <f>IF($A5="","",SUMIFS(Mouvements!$D:$D,Mouvements!$B:$B,$A5,Mouvements!$C:$C,"Entrée"))</f>
      </c>
      <c r="H5" s="9">
        <f>IF($A5="","",SUMIFS(Mouvements!$D:$D,Mouvements!$B:$B,$A5,Mouvements!$C:$C,"Sortie"))</f>
      </c>
      <c r="I5" s="9">
        <f>IF($A5="","",$F5+$G5-$H5)</f>
      </c>
      <c r="K5" s="9">
        <f>IF($A5="","",IF($I5&lt;=0,"RUPTURE",IF(AND($J5&gt;0,$I5&lt;=$J5),"À COMMANDER","En stock")))</f>
      </c>
      <c r="L5" s="10">
        <f>IF($A5="","",ROUND($I5*$E5,2))</f>
      </c>
    </row>
    <row r="6" spans="5:12" x14ac:dyDescent="0.25">
      <c r="E6" s="8"/>
      <c r="G6" s="9">
        <f>IF($A6="","",SUMIFS(Mouvements!$D:$D,Mouvements!$B:$B,$A6,Mouvements!$C:$C,"Entrée"))</f>
      </c>
      <c r="H6" s="9">
        <f>IF($A6="","",SUMIFS(Mouvements!$D:$D,Mouvements!$B:$B,$A6,Mouvements!$C:$C,"Sortie"))</f>
      </c>
      <c r="I6" s="9">
        <f>IF($A6="","",$F6+$G6-$H6)</f>
      </c>
      <c r="K6" s="9">
        <f>IF($A6="","",IF($I6&lt;=0,"RUPTURE",IF(AND($J6&gt;0,$I6&lt;=$J6),"À COMMANDER","En stock")))</f>
      </c>
      <c r="L6" s="10">
        <f>IF($A6="","",ROUND($I6*$E6,2))</f>
      </c>
    </row>
    <row r="7" spans="5:12" x14ac:dyDescent="0.25">
      <c r="E7" s="8"/>
      <c r="G7" s="9">
        <f>IF($A7="","",SUMIFS(Mouvements!$D:$D,Mouvements!$B:$B,$A7,Mouvements!$C:$C,"Entrée"))</f>
      </c>
      <c r="H7" s="9">
        <f>IF($A7="","",SUMIFS(Mouvements!$D:$D,Mouvements!$B:$B,$A7,Mouvements!$C:$C,"Sortie"))</f>
      </c>
      <c r="I7" s="9">
        <f>IF($A7="","",$F7+$G7-$H7)</f>
      </c>
      <c r="K7" s="9">
        <f>IF($A7="","",IF($I7&lt;=0,"RUPTURE",IF(AND($J7&gt;0,$I7&lt;=$J7),"À COMMANDER","En stock")))</f>
      </c>
      <c r="L7" s="10">
        <f>IF($A7="","",ROUND($I7*$E7,2))</f>
      </c>
    </row>
    <row r="8" spans="5:12" x14ac:dyDescent="0.25">
      <c r="E8" s="8"/>
      <c r="G8" s="9">
        <f>IF($A8="","",SUMIFS(Mouvements!$D:$D,Mouvements!$B:$B,$A8,Mouvements!$C:$C,"Entrée"))</f>
      </c>
      <c r="H8" s="9">
        <f>IF($A8="","",SUMIFS(Mouvements!$D:$D,Mouvements!$B:$B,$A8,Mouvements!$C:$C,"Sortie"))</f>
      </c>
      <c r="I8" s="9">
        <f>IF($A8="","",$F8+$G8-$H8)</f>
      </c>
      <c r="K8" s="9">
        <f>IF($A8="","",IF($I8&lt;=0,"RUPTURE",IF(AND($J8&gt;0,$I8&lt;=$J8),"À COMMANDER","En stock")))</f>
      </c>
      <c r="L8" s="10">
        <f>IF($A8="","",ROUND($I8*$E8,2))</f>
      </c>
    </row>
    <row r="9" spans="5:12" x14ac:dyDescent="0.25">
      <c r="E9" s="8"/>
      <c r="G9" s="9">
        <f>IF($A9="","",SUMIFS(Mouvements!$D:$D,Mouvements!$B:$B,$A9,Mouvements!$C:$C,"Entrée"))</f>
      </c>
      <c r="H9" s="9">
        <f>IF($A9="","",SUMIFS(Mouvements!$D:$D,Mouvements!$B:$B,$A9,Mouvements!$C:$C,"Sortie"))</f>
      </c>
      <c r="I9" s="9">
        <f>IF($A9="","",$F9+$G9-$H9)</f>
      </c>
      <c r="K9" s="9">
        <f>IF($A9="","",IF($I9&lt;=0,"RUPTURE",IF(AND($J9&gt;0,$I9&lt;=$J9),"À COMMANDER","En stock")))</f>
      </c>
      <c r="L9" s="10">
        <f>IF($A9="","",ROUND($I9*$E9,2))</f>
      </c>
    </row>
    <row r="10" spans="5:12" x14ac:dyDescent="0.25">
      <c r="E10" s="8"/>
      <c r="G10" s="9">
        <f>IF($A10="","",SUMIFS(Mouvements!$D:$D,Mouvements!$B:$B,$A10,Mouvements!$C:$C,"Entrée"))</f>
      </c>
      <c r="H10" s="9">
        <f>IF($A10="","",SUMIFS(Mouvements!$D:$D,Mouvements!$B:$B,$A10,Mouvements!$C:$C,"Sortie"))</f>
      </c>
      <c r="I10" s="9">
        <f>IF($A10="","",$F10+$G10-$H10)</f>
      </c>
      <c r="K10" s="9">
        <f>IF($A10="","",IF($I10&lt;=0,"RUPTURE",IF(AND($J10&gt;0,$I10&lt;=$J10),"À COMMANDER","En stock")))</f>
      </c>
      <c r="L10" s="10">
        <f>IF($A10="","",ROUND($I10*$E10,2))</f>
      </c>
    </row>
    <row r="11" spans="5:12" x14ac:dyDescent="0.25">
      <c r="E11" s="8"/>
      <c r="G11" s="9">
        <f>IF($A11="","",SUMIFS(Mouvements!$D:$D,Mouvements!$B:$B,$A11,Mouvements!$C:$C,"Entrée"))</f>
      </c>
      <c r="H11" s="9">
        <f>IF($A11="","",SUMIFS(Mouvements!$D:$D,Mouvements!$B:$B,$A11,Mouvements!$C:$C,"Sortie"))</f>
      </c>
      <c r="I11" s="9">
        <f>IF($A11="","",$F11+$G11-$H11)</f>
      </c>
      <c r="K11" s="9">
        <f>IF($A11="","",IF($I11&lt;=0,"RUPTURE",IF(AND($J11&gt;0,$I11&lt;=$J11),"À COMMANDER","En stock")))</f>
      </c>
      <c r="L11" s="10">
        <f>IF($A11="","",ROUND($I11*$E11,2))</f>
      </c>
    </row>
    <row r="12" spans="5:12" x14ac:dyDescent="0.25">
      <c r="E12" s="8"/>
      <c r="G12" s="9">
        <f>IF($A12="","",SUMIFS(Mouvements!$D:$D,Mouvements!$B:$B,$A12,Mouvements!$C:$C,"Entrée"))</f>
      </c>
      <c r="H12" s="9">
        <f>IF($A12="","",SUMIFS(Mouvements!$D:$D,Mouvements!$B:$B,$A12,Mouvements!$C:$C,"Sortie"))</f>
      </c>
      <c r="I12" s="9">
        <f>IF($A12="","",$F12+$G12-$H12)</f>
      </c>
      <c r="K12" s="9">
        <f>IF($A12="","",IF($I12&lt;=0,"RUPTURE",IF(AND($J12&gt;0,$I12&lt;=$J12),"À COMMANDER","En stock")))</f>
      </c>
      <c r="L12" s="10">
        <f>IF($A12="","",ROUND($I12*$E12,2))</f>
      </c>
    </row>
    <row r="13" spans="5:12" x14ac:dyDescent="0.25">
      <c r="E13" s="8"/>
      <c r="G13" s="9">
        <f>IF($A13="","",SUMIFS(Mouvements!$D:$D,Mouvements!$B:$B,$A13,Mouvements!$C:$C,"Entrée"))</f>
      </c>
      <c r="H13" s="9">
        <f>IF($A13="","",SUMIFS(Mouvements!$D:$D,Mouvements!$B:$B,$A13,Mouvements!$C:$C,"Sortie"))</f>
      </c>
      <c r="I13" s="9">
        <f>IF($A13="","",$F13+$G13-$H13)</f>
      </c>
      <c r="K13" s="9">
        <f>IF($A13="","",IF($I13&lt;=0,"RUPTURE",IF(AND($J13&gt;0,$I13&lt;=$J13),"À COMMANDER","En stock")))</f>
      </c>
      <c r="L13" s="10">
        <f>IF($A13="","",ROUND($I13*$E13,2))</f>
      </c>
    </row>
    <row r="14" spans="5:12" x14ac:dyDescent="0.25">
      <c r="E14" s="8"/>
      <c r="G14" s="9">
        <f>IF($A14="","",SUMIFS(Mouvements!$D:$D,Mouvements!$B:$B,$A14,Mouvements!$C:$C,"Entrée"))</f>
      </c>
      <c r="H14" s="9">
        <f>IF($A14="","",SUMIFS(Mouvements!$D:$D,Mouvements!$B:$B,$A14,Mouvements!$C:$C,"Sortie"))</f>
      </c>
      <c r="I14" s="9">
        <f>IF($A14="","",$F14+$G14-$H14)</f>
      </c>
      <c r="K14" s="9">
        <f>IF($A14="","",IF($I14&lt;=0,"RUPTURE",IF(AND($J14&gt;0,$I14&lt;=$J14),"À COMMANDER","En stock")))</f>
      </c>
      <c r="L14" s="10">
        <f>IF($A14="","",ROUND($I14*$E14,2))</f>
      </c>
    </row>
    <row r="15" spans="5:12" x14ac:dyDescent="0.25">
      <c r="E15" s="8"/>
      <c r="G15" s="9">
        <f>IF($A15="","",SUMIFS(Mouvements!$D:$D,Mouvements!$B:$B,$A15,Mouvements!$C:$C,"Entrée"))</f>
      </c>
      <c r="H15" s="9">
        <f>IF($A15="","",SUMIFS(Mouvements!$D:$D,Mouvements!$B:$B,$A15,Mouvements!$C:$C,"Sortie"))</f>
      </c>
      <c r="I15" s="9">
        <f>IF($A15="","",$F15+$G15-$H15)</f>
      </c>
      <c r="K15" s="9">
        <f>IF($A15="","",IF($I15&lt;=0,"RUPTURE",IF(AND($J15&gt;0,$I15&lt;=$J15),"À COMMANDER","En stock")))</f>
      </c>
      <c r="L15" s="10">
        <f>IF($A15="","",ROUND($I15*$E15,2))</f>
      </c>
    </row>
    <row r="16" spans="5:12" x14ac:dyDescent="0.25">
      <c r="E16" s="8"/>
      <c r="G16" s="9">
        <f>IF($A16="","",SUMIFS(Mouvements!$D:$D,Mouvements!$B:$B,$A16,Mouvements!$C:$C,"Entrée"))</f>
      </c>
      <c r="H16" s="9">
        <f>IF($A16="","",SUMIFS(Mouvements!$D:$D,Mouvements!$B:$B,$A16,Mouvements!$C:$C,"Sortie"))</f>
      </c>
      <c r="I16" s="9">
        <f>IF($A16="","",$F16+$G16-$H16)</f>
      </c>
      <c r="K16" s="9">
        <f>IF($A16="","",IF($I16&lt;=0,"RUPTURE",IF(AND($J16&gt;0,$I16&lt;=$J16),"À COMMANDER","En stock")))</f>
      </c>
      <c r="L16" s="10">
        <f>IF($A16="","",ROUND($I16*$E16,2))</f>
      </c>
    </row>
    <row r="17" spans="5:12" x14ac:dyDescent="0.25">
      <c r="E17" s="8"/>
      <c r="G17" s="9">
        <f>IF($A17="","",SUMIFS(Mouvements!$D:$D,Mouvements!$B:$B,$A17,Mouvements!$C:$C,"Entrée"))</f>
      </c>
      <c r="H17" s="9">
        <f>IF($A17="","",SUMIFS(Mouvements!$D:$D,Mouvements!$B:$B,$A17,Mouvements!$C:$C,"Sortie"))</f>
      </c>
      <c r="I17" s="9">
        <f>IF($A17="","",$F17+$G17-$H17)</f>
      </c>
      <c r="K17" s="9">
        <f>IF($A17="","",IF($I17&lt;=0,"RUPTURE",IF(AND($J17&gt;0,$I17&lt;=$J17),"À COMMANDER","En stock")))</f>
      </c>
      <c r="L17" s="10">
        <f>IF($A17="","",ROUND($I17*$E17,2))</f>
      </c>
    </row>
    <row r="18" spans="5:12" x14ac:dyDescent="0.25">
      <c r="E18" s="8"/>
      <c r="G18" s="9">
        <f>IF($A18="","",SUMIFS(Mouvements!$D:$D,Mouvements!$B:$B,$A18,Mouvements!$C:$C,"Entrée"))</f>
      </c>
      <c r="H18" s="9">
        <f>IF($A18="","",SUMIFS(Mouvements!$D:$D,Mouvements!$B:$B,$A18,Mouvements!$C:$C,"Sortie"))</f>
      </c>
      <c r="I18" s="9">
        <f>IF($A18="","",$F18+$G18-$H18)</f>
      </c>
      <c r="K18" s="9">
        <f>IF($A18="","",IF($I18&lt;=0,"RUPTURE",IF(AND($J18&gt;0,$I18&lt;=$J18),"À COMMANDER","En stock")))</f>
      </c>
      <c r="L18" s="10">
        <f>IF($A18="","",ROUND($I18*$E18,2))</f>
      </c>
    </row>
    <row r="19" spans="5:12" x14ac:dyDescent="0.25">
      <c r="E19" s="8"/>
      <c r="G19" s="9">
        <f>IF($A19="","",SUMIFS(Mouvements!$D:$D,Mouvements!$B:$B,$A19,Mouvements!$C:$C,"Entrée"))</f>
      </c>
      <c r="H19" s="9">
        <f>IF($A19="","",SUMIFS(Mouvements!$D:$D,Mouvements!$B:$B,$A19,Mouvements!$C:$C,"Sortie"))</f>
      </c>
      <c r="I19" s="9">
        <f>IF($A19="","",$F19+$G19-$H19)</f>
      </c>
      <c r="K19" s="9">
        <f>IF($A19="","",IF($I19&lt;=0,"RUPTURE",IF(AND($J19&gt;0,$I19&lt;=$J19),"À COMMANDER","En stock")))</f>
      </c>
      <c r="L19" s="10">
        <f>IF($A19="","",ROUND($I19*$E19,2))</f>
      </c>
    </row>
    <row r="20" spans="5:12" x14ac:dyDescent="0.25">
      <c r="E20" s="8"/>
      <c r="G20" s="9">
        <f>IF($A20="","",SUMIFS(Mouvements!$D:$D,Mouvements!$B:$B,$A20,Mouvements!$C:$C,"Entrée"))</f>
      </c>
      <c r="H20" s="9">
        <f>IF($A20="","",SUMIFS(Mouvements!$D:$D,Mouvements!$B:$B,$A20,Mouvements!$C:$C,"Sortie"))</f>
      </c>
      <c r="I20" s="9">
        <f>IF($A20="","",$F20+$G20-$H20)</f>
      </c>
      <c r="K20" s="9">
        <f>IF($A20="","",IF($I20&lt;=0,"RUPTURE",IF(AND($J20&gt;0,$I20&lt;=$J20),"À COMMANDER","En stock")))</f>
      </c>
      <c r="L20" s="10">
        <f>IF($A20="","",ROUND($I20*$E20,2))</f>
      </c>
    </row>
    <row r="21" spans="5:12" x14ac:dyDescent="0.25">
      <c r="E21" s="8"/>
      <c r="G21" s="9">
        <f>IF($A21="","",SUMIFS(Mouvements!$D:$D,Mouvements!$B:$B,$A21,Mouvements!$C:$C,"Entrée"))</f>
      </c>
      <c r="H21" s="9">
        <f>IF($A21="","",SUMIFS(Mouvements!$D:$D,Mouvements!$B:$B,$A21,Mouvements!$C:$C,"Sortie"))</f>
      </c>
      <c r="I21" s="9">
        <f>IF($A21="","",$F21+$G21-$H21)</f>
      </c>
      <c r="K21" s="9">
        <f>IF($A21="","",IF($I21&lt;=0,"RUPTURE",IF(AND($J21&gt;0,$I21&lt;=$J21),"À COMMANDER","En stock")))</f>
      </c>
      <c r="L21" s="10">
        <f>IF($A21="","",ROUND($I21*$E21,2))</f>
      </c>
    </row>
    <row r="22" spans="5:12" x14ac:dyDescent="0.25">
      <c r="E22" s="8"/>
      <c r="G22" s="9">
        <f>IF($A22="","",SUMIFS(Mouvements!$D:$D,Mouvements!$B:$B,$A22,Mouvements!$C:$C,"Entrée"))</f>
      </c>
      <c r="H22" s="9">
        <f>IF($A22="","",SUMIFS(Mouvements!$D:$D,Mouvements!$B:$B,$A22,Mouvements!$C:$C,"Sortie"))</f>
      </c>
      <c r="I22" s="9">
        <f>IF($A22="","",$F22+$G22-$H22)</f>
      </c>
      <c r="K22" s="9">
        <f>IF($A22="","",IF($I22&lt;=0,"RUPTURE",IF(AND($J22&gt;0,$I22&lt;=$J22),"À COMMANDER","En stock")))</f>
      </c>
      <c r="L22" s="10">
        <f>IF($A22="","",ROUND($I22*$E22,2))</f>
      </c>
    </row>
    <row r="23" spans="5:12" x14ac:dyDescent="0.25">
      <c r="E23" s="8"/>
      <c r="G23" s="9">
        <f>IF($A23="","",SUMIFS(Mouvements!$D:$D,Mouvements!$B:$B,$A23,Mouvements!$C:$C,"Entrée"))</f>
      </c>
      <c r="H23" s="9">
        <f>IF($A23="","",SUMIFS(Mouvements!$D:$D,Mouvements!$B:$B,$A23,Mouvements!$C:$C,"Sortie"))</f>
      </c>
      <c r="I23" s="9">
        <f>IF($A23="","",$F23+$G23-$H23)</f>
      </c>
      <c r="K23" s="9">
        <f>IF($A23="","",IF($I23&lt;=0,"RUPTURE",IF(AND($J23&gt;0,$I23&lt;=$J23),"À COMMANDER","En stock")))</f>
      </c>
      <c r="L23" s="10">
        <f>IF($A23="","",ROUND($I23*$E23,2))</f>
      </c>
    </row>
    <row r="24" spans="5:12" x14ac:dyDescent="0.25">
      <c r="E24" s="8"/>
      <c r="G24" s="9">
        <f>IF($A24="","",SUMIFS(Mouvements!$D:$D,Mouvements!$B:$B,$A24,Mouvements!$C:$C,"Entrée"))</f>
      </c>
      <c r="H24" s="9">
        <f>IF($A24="","",SUMIFS(Mouvements!$D:$D,Mouvements!$B:$B,$A24,Mouvements!$C:$C,"Sortie"))</f>
      </c>
      <c r="I24" s="9">
        <f>IF($A24="","",$F24+$G24-$H24)</f>
      </c>
      <c r="K24" s="9">
        <f>IF($A24="","",IF($I24&lt;=0,"RUPTURE",IF(AND($J24&gt;0,$I24&lt;=$J24),"À COMMANDER","En stock")))</f>
      </c>
      <c r="L24" s="10">
        <f>IF($A24="","",ROUND($I24*$E24,2))</f>
      </c>
    </row>
    <row r="25" spans="5:12" x14ac:dyDescent="0.25">
      <c r="E25" s="8"/>
      <c r="G25" s="9">
        <f>IF($A25="","",SUMIFS(Mouvements!$D:$D,Mouvements!$B:$B,$A25,Mouvements!$C:$C,"Entrée"))</f>
      </c>
      <c r="H25" s="9">
        <f>IF($A25="","",SUMIFS(Mouvements!$D:$D,Mouvements!$B:$B,$A25,Mouvements!$C:$C,"Sortie"))</f>
      </c>
      <c r="I25" s="9">
        <f>IF($A25="","",$F25+$G25-$H25)</f>
      </c>
      <c r="K25" s="9">
        <f>IF($A25="","",IF($I25&lt;=0,"RUPTURE",IF(AND($J25&gt;0,$I25&lt;=$J25),"À COMMANDER","En stock")))</f>
      </c>
      <c r="L25" s="10">
        <f>IF($A25="","",ROUND($I25*$E25,2))</f>
      </c>
    </row>
    <row r="26" spans="5:12" x14ac:dyDescent="0.25">
      <c r="E26" s="8"/>
      <c r="G26" s="9">
        <f>IF($A26="","",SUMIFS(Mouvements!$D:$D,Mouvements!$B:$B,$A26,Mouvements!$C:$C,"Entrée"))</f>
      </c>
      <c r="H26" s="9">
        <f>IF($A26="","",SUMIFS(Mouvements!$D:$D,Mouvements!$B:$B,$A26,Mouvements!$C:$C,"Sortie"))</f>
      </c>
      <c r="I26" s="9">
        <f>IF($A26="","",$F26+$G26-$H26)</f>
      </c>
      <c r="K26" s="9">
        <f>IF($A26="","",IF($I26&lt;=0,"RUPTURE",IF(AND($J26&gt;0,$I26&lt;=$J26),"À COMMANDER","En stock")))</f>
      </c>
      <c r="L26" s="10">
        <f>IF($A26="","",ROUND($I26*$E26,2))</f>
      </c>
    </row>
    <row r="27" spans="5:12" x14ac:dyDescent="0.25">
      <c r="E27" s="8"/>
      <c r="G27" s="9">
        <f>IF($A27="","",SUMIFS(Mouvements!$D:$D,Mouvements!$B:$B,$A27,Mouvements!$C:$C,"Entrée"))</f>
      </c>
      <c r="H27" s="9">
        <f>IF($A27="","",SUMIFS(Mouvements!$D:$D,Mouvements!$B:$B,$A27,Mouvements!$C:$C,"Sortie"))</f>
      </c>
      <c r="I27" s="9">
        <f>IF($A27="","",$F27+$G27-$H27)</f>
      </c>
      <c r="K27" s="9">
        <f>IF($A27="","",IF($I27&lt;=0,"RUPTURE",IF(AND($J27&gt;0,$I27&lt;=$J27),"À COMMANDER","En stock")))</f>
      </c>
      <c r="L27" s="10">
        <f>IF($A27="","",ROUND($I27*$E27,2))</f>
      </c>
    </row>
    <row r="28" spans="5:12" x14ac:dyDescent="0.25">
      <c r="E28" s="8"/>
      <c r="G28" s="9">
        <f>IF($A28="","",SUMIFS(Mouvements!$D:$D,Mouvements!$B:$B,$A28,Mouvements!$C:$C,"Entrée"))</f>
      </c>
      <c r="H28" s="9">
        <f>IF($A28="","",SUMIFS(Mouvements!$D:$D,Mouvements!$B:$B,$A28,Mouvements!$C:$C,"Sortie"))</f>
      </c>
      <c r="I28" s="9">
        <f>IF($A28="","",$F28+$G28-$H28)</f>
      </c>
      <c r="K28" s="9">
        <f>IF($A28="","",IF($I28&lt;=0,"RUPTURE",IF(AND($J28&gt;0,$I28&lt;=$J28),"À COMMANDER","En stock")))</f>
      </c>
      <c r="L28" s="10">
        <f>IF($A28="","",ROUND($I28*$E28,2))</f>
      </c>
    </row>
    <row r="29" spans="5:12" x14ac:dyDescent="0.25">
      <c r="E29" s="8"/>
      <c r="G29" s="9">
        <f>IF($A29="","",SUMIFS(Mouvements!$D:$D,Mouvements!$B:$B,$A29,Mouvements!$C:$C,"Entrée"))</f>
      </c>
      <c r="H29" s="9">
        <f>IF($A29="","",SUMIFS(Mouvements!$D:$D,Mouvements!$B:$B,$A29,Mouvements!$C:$C,"Sortie"))</f>
      </c>
      <c r="I29" s="9">
        <f>IF($A29="","",$F29+$G29-$H29)</f>
      </c>
      <c r="K29" s="9">
        <f>IF($A29="","",IF($I29&lt;=0,"RUPTURE",IF(AND($J29&gt;0,$I29&lt;=$J29),"À COMMANDER","En stock")))</f>
      </c>
      <c r="L29" s="10">
        <f>IF($A29="","",ROUND($I29*$E29,2))</f>
      </c>
    </row>
    <row r="30" spans="5:12" x14ac:dyDescent="0.25">
      <c r="E30" s="8"/>
      <c r="G30" s="9">
        <f>IF($A30="","",SUMIFS(Mouvements!$D:$D,Mouvements!$B:$B,$A30,Mouvements!$C:$C,"Entrée"))</f>
      </c>
      <c r="H30" s="9">
        <f>IF($A30="","",SUMIFS(Mouvements!$D:$D,Mouvements!$B:$B,$A30,Mouvements!$C:$C,"Sortie"))</f>
      </c>
      <c r="I30" s="9">
        <f>IF($A30="","",$F30+$G30-$H30)</f>
      </c>
      <c r="K30" s="9">
        <f>IF($A30="","",IF($I30&lt;=0,"RUPTURE",IF(AND($J30&gt;0,$I30&lt;=$J30),"À COMMANDER","En stock")))</f>
      </c>
      <c r="L30" s="10">
        <f>IF($A30="","",ROUND($I30*$E30,2))</f>
      </c>
    </row>
    <row r="31" spans="5:12" x14ac:dyDescent="0.25">
      <c r="E31" s="8"/>
      <c r="G31" s="9">
        <f>IF($A31="","",SUMIFS(Mouvements!$D:$D,Mouvements!$B:$B,$A31,Mouvements!$C:$C,"Entrée"))</f>
      </c>
      <c r="H31" s="9">
        <f>IF($A31="","",SUMIFS(Mouvements!$D:$D,Mouvements!$B:$B,$A31,Mouvements!$C:$C,"Sortie"))</f>
      </c>
      <c r="I31" s="9">
        <f>IF($A31="","",$F31+$G31-$H31)</f>
      </c>
      <c r="K31" s="9">
        <f>IF($A31="","",IF($I31&lt;=0,"RUPTURE",IF(AND($J31&gt;0,$I31&lt;=$J31),"À COMMANDER","En stock")))</f>
      </c>
      <c r="L31" s="10">
        <f>IF($A31="","",ROUND($I31*$E31,2))</f>
      </c>
    </row>
    <row r="32" spans="5:12" x14ac:dyDescent="0.25">
      <c r="E32" s="8"/>
      <c r="G32" s="9">
        <f>IF($A32="","",SUMIFS(Mouvements!$D:$D,Mouvements!$B:$B,$A32,Mouvements!$C:$C,"Entrée"))</f>
      </c>
      <c r="H32" s="9">
        <f>IF($A32="","",SUMIFS(Mouvements!$D:$D,Mouvements!$B:$B,$A32,Mouvements!$C:$C,"Sortie"))</f>
      </c>
      <c r="I32" s="9">
        <f>IF($A32="","",$F32+$G32-$H32)</f>
      </c>
      <c r="K32" s="9">
        <f>IF($A32="","",IF($I32&lt;=0,"RUPTURE",IF(AND($J32&gt;0,$I32&lt;=$J32),"À COMMANDER","En stock")))</f>
      </c>
      <c r="L32" s="10">
        <f>IF($A32="","",ROUND($I32*$E32,2))</f>
      </c>
    </row>
    <row r="33" spans="5:12" x14ac:dyDescent="0.25">
      <c r="E33" s="8"/>
      <c r="G33" s="9">
        <f>IF($A33="","",SUMIFS(Mouvements!$D:$D,Mouvements!$B:$B,$A33,Mouvements!$C:$C,"Entrée"))</f>
      </c>
      <c r="H33" s="9">
        <f>IF($A33="","",SUMIFS(Mouvements!$D:$D,Mouvements!$B:$B,$A33,Mouvements!$C:$C,"Sortie"))</f>
      </c>
      <c r="I33" s="9">
        <f>IF($A33="","",$F33+$G33-$H33)</f>
      </c>
      <c r="K33" s="9">
        <f>IF($A33="","",IF($I33&lt;=0,"RUPTURE",IF(AND($J33&gt;0,$I33&lt;=$J33),"À COMMANDER","En stock")))</f>
      </c>
      <c r="L33" s="10">
        <f>IF($A33="","",ROUND($I33*$E33,2))</f>
      </c>
    </row>
    <row r="34" spans="5:12" x14ac:dyDescent="0.25">
      <c r="E34" s="8"/>
      <c r="G34" s="9">
        <f>IF($A34="","",SUMIFS(Mouvements!$D:$D,Mouvements!$B:$B,$A34,Mouvements!$C:$C,"Entrée"))</f>
      </c>
      <c r="H34" s="9">
        <f>IF($A34="","",SUMIFS(Mouvements!$D:$D,Mouvements!$B:$B,$A34,Mouvements!$C:$C,"Sortie"))</f>
      </c>
      <c r="I34" s="9">
        <f>IF($A34="","",$F34+$G34-$H34)</f>
      </c>
      <c r="K34" s="9">
        <f>IF($A34="","",IF($I34&lt;=0,"RUPTURE",IF(AND($J34&gt;0,$I34&lt;=$J34),"À COMMANDER","En stock")))</f>
      </c>
      <c r="L34" s="10">
        <f>IF($A34="","",ROUND($I34*$E34,2))</f>
      </c>
    </row>
    <row r="35" spans="5:12" x14ac:dyDescent="0.25">
      <c r="E35" s="8"/>
      <c r="G35" s="9">
        <f>IF($A35="","",SUMIFS(Mouvements!$D:$D,Mouvements!$B:$B,$A35,Mouvements!$C:$C,"Entrée"))</f>
      </c>
      <c r="H35" s="9">
        <f>IF($A35="","",SUMIFS(Mouvements!$D:$D,Mouvements!$B:$B,$A35,Mouvements!$C:$C,"Sortie"))</f>
      </c>
      <c r="I35" s="9">
        <f>IF($A35="","",$F35+$G35-$H35)</f>
      </c>
      <c r="K35" s="9">
        <f>IF($A35="","",IF($I35&lt;=0,"RUPTURE",IF(AND($J35&gt;0,$I35&lt;=$J35),"À COMMANDER","En stock")))</f>
      </c>
      <c r="L35" s="10">
        <f>IF($A35="","",ROUND($I35*$E35,2))</f>
      </c>
    </row>
    <row r="36" spans="5:12" x14ac:dyDescent="0.25">
      <c r="E36" s="8"/>
      <c r="G36" s="9">
        <f>IF($A36="","",SUMIFS(Mouvements!$D:$D,Mouvements!$B:$B,$A36,Mouvements!$C:$C,"Entrée"))</f>
      </c>
      <c r="H36" s="9">
        <f>IF($A36="","",SUMIFS(Mouvements!$D:$D,Mouvements!$B:$B,$A36,Mouvements!$C:$C,"Sortie"))</f>
      </c>
      <c r="I36" s="9">
        <f>IF($A36="","",$F36+$G36-$H36)</f>
      </c>
      <c r="K36" s="9">
        <f>IF($A36="","",IF($I36&lt;=0,"RUPTURE",IF(AND($J36&gt;0,$I36&lt;=$J36),"À COMMANDER","En stock")))</f>
      </c>
      <c r="L36" s="10">
        <f>IF($A36="","",ROUND($I36*$E36,2))</f>
      </c>
    </row>
    <row r="37" spans="5:12" x14ac:dyDescent="0.25">
      <c r="E37" s="8"/>
      <c r="G37" s="9">
        <f>IF($A37="","",SUMIFS(Mouvements!$D:$D,Mouvements!$B:$B,$A37,Mouvements!$C:$C,"Entrée"))</f>
      </c>
      <c r="H37" s="9">
        <f>IF($A37="","",SUMIFS(Mouvements!$D:$D,Mouvements!$B:$B,$A37,Mouvements!$C:$C,"Sortie"))</f>
      </c>
      <c r="I37" s="9">
        <f>IF($A37="","",$F37+$G37-$H37)</f>
      </c>
      <c r="K37" s="9">
        <f>IF($A37="","",IF($I37&lt;=0,"RUPTURE",IF(AND($J37&gt;0,$I37&lt;=$J37),"À COMMANDER","En stock")))</f>
      </c>
      <c r="L37" s="10">
        <f>IF($A37="","",ROUND($I37*$E37,2))</f>
      </c>
    </row>
    <row r="38" spans="5:12" x14ac:dyDescent="0.25">
      <c r="E38" s="8"/>
      <c r="G38" s="9">
        <f>IF($A38="","",SUMIFS(Mouvements!$D:$D,Mouvements!$B:$B,$A38,Mouvements!$C:$C,"Entrée"))</f>
      </c>
      <c r="H38" s="9">
        <f>IF($A38="","",SUMIFS(Mouvements!$D:$D,Mouvements!$B:$B,$A38,Mouvements!$C:$C,"Sortie"))</f>
      </c>
      <c r="I38" s="9">
        <f>IF($A38="","",$F38+$G38-$H38)</f>
      </c>
      <c r="K38" s="9">
        <f>IF($A38="","",IF($I38&lt;=0,"RUPTURE",IF(AND($J38&gt;0,$I38&lt;=$J38),"À COMMANDER","En stock")))</f>
      </c>
      <c r="L38" s="10">
        <f>IF($A38="","",ROUND($I38*$E38,2))</f>
      </c>
    </row>
    <row r="39" spans="5:12" x14ac:dyDescent="0.25">
      <c r="E39" s="8"/>
      <c r="G39" s="9">
        <f>IF($A39="","",SUMIFS(Mouvements!$D:$D,Mouvements!$B:$B,$A39,Mouvements!$C:$C,"Entrée"))</f>
      </c>
      <c r="H39" s="9">
        <f>IF($A39="","",SUMIFS(Mouvements!$D:$D,Mouvements!$B:$B,$A39,Mouvements!$C:$C,"Sortie"))</f>
      </c>
      <c r="I39" s="9">
        <f>IF($A39="","",$F39+$G39-$H39)</f>
      </c>
      <c r="K39" s="9">
        <f>IF($A39="","",IF($I39&lt;=0,"RUPTURE",IF(AND($J39&gt;0,$I39&lt;=$J39),"À COMMANDER","En stock")))</f>
      </c>
      <c r="L39" s="10">
        <f>IF($A39="","",ROUND($I39*$E39,2))</f>
      </c>
    </row>
    <row r="40" spans="5:12" x14ac:dyDescent="0.25">
      <c r="E40" s="8"/>
      <c r="G40" s="9">
        <f>IF($A40="","",SUMIFS(Mouvements!$D:$D,Mouvements!$B:$B,$A40,Mouvements!$C:$C,"Entrée"))</f>
      </c>
      <c r="H40" s="9">
        <f>IF($A40="","",SUMIFS(Mouvements!$D:$D,Mouvements!$B:$B,$A40,Mouvements!$C:$C,"Sortie"))</f>
      </c>
      <c r="I40" s="9">
        <f>IF($A40="","",$F40+$G40-$H40)</f>
      </c>
      <c r="K40" s="9">
        <f>IF($A40="","",IF($I40&lt;=0,"RUPTURE",IF(AND($J40&gt;0,$I40&lt;=$J40),"À COMMANDER","En stock")))</f>
      </c>
      <c r="L40" s="10">
        <f>IF($A40="","",ROUND($I40*$E40,2))</f>
      </c>
    </row>
    <row r="41" spans="5:12" x14ac:dyDescent="0.25">
      <c r="E41" s="8"/>
      <c r="G41" s="9">
        <f>IF($A41="","",SUMIFS(Mouvements!$D:$D,Mouvements!$B:$B,$A41,Mouvements!$C:$C,"Entrée"))</f>
      </c>
      <c r="H41" s="9">
        <f>IF($A41="","",SUMIFS(Mouvements!$D:$D,Mouvements!$B:$B,$A41,Mouvements!$C:$C,"Sortie"))</f>
      </c>
      <c r="I41" s="9">
        <f>IF($A41="","",$F41+$G41-$H41)</f>
      </c>
      <c r="K41" s="9">
        <f>IF($A41="","",IF($I41&lt;=0,"RUPTURE",IF(AND($J41&gt;0,$I41&lt;=$J41),"À COMMANDER","En stock")))</f>
      </c>
      <c r="L41" s="10">
        <f>IF($A41="","",ROUND($I41*$E41,2))</f>
      </c>
    </row>
    <row r="42" spans="5:12" x14ac:dyDescent="0.25">
      <c r="E42" s="8"/>
      <c r="G42" s="9">
        <f>IF($A42="","",SUMIFS(Mouvements!$D:$D,Mouvements!$B:$B,$A42,Mouvements!$C:$C,"Entrée"))</f>
      </c>
      <c r="H42" s="9">
        <f>IF($A42="","",SUMIFS(Mouvements!$D:$D,Mouvements!$B:$B,$A42,Mouvements!$C:$C,"Sortie"))</f>
      </c>
      <c r="I42" s="9">
        <f>IF($A42="","",$F42+$G42-$H42)</f>
      </c>
      <c r="K42" s="9">
        <f>IF($A42="","",IF($I42&lt;=0,"RUPTURE",IF(AND($J42&gt;0,$I42&lt;=$J42),"À COMMANDER","En stock")))</f>
      </c>
      <c r="L42" s="10">
        <f>IF($A42="","",ROUND($I42*$E42,2))</f>
      </c>
    </row>
    <row r="43" spans="5:12" x14ac:dyDescent="0.25">
      <c r="E43" s="8"/>
      <c r="G43" s="9">
        <f>IF($A43="","",SUMIFS(Mouvements!$D:$D,Mouvements!$B:$B,$A43,Mouvements!$C:$C,"Entrée"))</f>
      </c>
      <c r="H43" s="9">
        <f>IF($A43="","",SUMIFS(Mouvements!$D:$D,Mouvements!$B:$B,$A43,Mouvements!$C:$C,"Sortie"))</f>
      </c>
      <c r="I43" s="9">
        <f>IF($A43="","",$F43+$G43-$H43)</f>
      </c>
      <c r="K43" s="9">
        <f>IF($A43="","",IF($I43&lt;=0,"RUPTURE",IF(AND($J43&gt;0,$I43&lt;=$J43),"À COMMANDER","En stock")))</f>
      </c>
      <c r="L43" s="10">
        <f>IF($A43="","",ROUND($I43*$E43,2))</f>
      </c>
    </row>
    <row r="44" spans="5:12" x14ac:dyDescent="0.25">
      <c r="E44" s="8"/>
      <c r="G44" s="9">
        <f>IF($A44="","",SUMIFS(Mouvements!$D:$D,Mouvements!$B:$B,$A44,Mouvements!$C:$C,"Entrée"))</f>
      </c>
      <c r="H44" s="9">
        <f>IF($A44="","",SUMIFS(Mouvements!$D:$D,Mouvements!$B:$B,$A44,Mouvements!$C:$C,"Sortie"))</f>
      </c>
      <c r="I44" s="9">
        <f>IF($A44="","",$F44+$G44-$H44)</f>
      </c>
      <c r="K44" s="9">
        <f>IF($A44="","",IF($I44&lt;=0,"RUPTURE",IF(AND($J44&gt;0,$I44&lt;=$J44),"À COMMANDER","En stock")))</f>
      </c>
      <c r="L44" s="10">
        <f>IF($A44="","",ROUND($I44*$E44,2))</f>
      </c>
    </row>
    <row r="45" spans="5:12" x14ac:dyDescent="0.25">
      <c r="E45" s="8"/>
      <c r="G45" s="9">
        <f>IF($A45="","",SUMIFS(Mouvements!$D:$D,Mouvements!$B:$B,$A45,Mouvements!$C:$C,"Entrée"))</f>
      </c>
      <c r="H45" s="9">
        <f>IF($A45="","",SUMIFS(Mouvements!$D:$D,Mouvements!$B:$B,$A45,Mouvements!$C:$C,"Sortie"))</f>
      </c>
      <c r="I45" s="9">
        <f>IF($A45="","",$F45+$G45-$H45)</f>
      </c>
      <c r="K45" s="9">
        <f>IF($A45="","",IF($I45&lt;=0,"RUPTURE",IF(AND($J45&gt;0,$I45&lt;=$J45),"À COMMANDER","En stock")))</f>
      </c>
      <c r="L45" s="10">
        <f>IF($A45="","",ROUND($I45*$E45,2))</f>
      </c>
    </row>
    <row r="46" spans="5:12" x14ac:dyDescent="0.25">
      <c r="E46" s="8"/>
      <c r="G46" s="9">
        <f>IF($A46="","",SUMIFS(Mouvements!$D:$D,Mouvements!$B:$B,$A46,Mouvements!$C:$C,"Entrée"))</f>
      </c>
      <c r="H46" s="9">
        <f>IF($A46="","",SUMIFS(Mouvements!$D:$D,Mouvements!$B:$B,$A46,Mouvements!$C:$C,"Sortie"))</f>
      </c>
      <c r="I46" s="9">
        <f>IF($A46="","",$F46+$G46-$H46)</f>
      </c>
      <c r="K46" s="9">
        <f>IF($A46="","",IF($I46&lt;=0,"RUPTURE",IF(AND($J46&gt;0,$I46&lt;=$J46),"À COMMANDER","En stock")))</f>
      </c>
      <c r="L46" s="10">
        <f>IF($A46="","",ROUND($I46*$E46,2))</f>
      </c>
    </row>
    <row r="47" spans="5:12" x14ac:dyDescent="0.25">
      <c r="E47" s="8"/>
      <c r="G47" s="9">
        <f>IF($A47="","",SUMIFS(Mouvements!$D:$D,Mouvements!$B:$B,$A47,Mouvements!$C:$C,"Entrée"))</f>
      </c>
      <c r="H47" s="9">
        <f>IF($A47="","",SUMIFS(Mouvements!$D:$D,Mouvements!$B:$B,$A47,Mouvements!$C:$C,"Sortie"))</f>
      </c>
      <c r="I47" s="9">
        <f>IF($A47="","",$F47+$G47-$H47)</f>
      </c>
      <c r="K47" s="9">
        <f>IF($A47="","",IF($I47&lt;=0,"RUPTURE",IF(AND($J47&gt;0,$I47&lt;=$J47),"À COMMANDER","En stock")))</f>
      </c>
      <c r="L47" s="10">
        <f>IF($A47="","",ROUND($I47*$E47,2))</f>
      </c>
    </row>
    <row r="48" spans="5:12" x14ac:dyDescent="0.25">
      <c r="E48" s="8"/>
      <c r="G48" s="9">
        <f>IF($A48="","",SUMIFS(Mouvements!$D:$D,Mouvements!$B:$B,$A48,Mouvements!$C:$C,"Entrée"))</f>
      </c>
      <c r="H48" s="9">
        <f>IF($A48="","",SUMIFS(Mouvements!$D:$D,Mouvements!$B:$B,$A48,Mouvements!$C:$C,"Sortie"))</f>
      </c>
      <c r="I48" s="9">
        <f>IF($A48="","",$F48+$G48-$H48)</f>
      </c>
      <c r="K48" s="9">
        <f>IF($A48="","",IF($I48&lt;=0,"RUPTURE",IF(AND($J48&gt;0,$I48&lt;=$J48),"À COMMANDER","En stock")))</f>
      </c>
      <c r="L48" s="10">
        <f>IF($A48="","",ROUND($I48*$E48,2))</f>
      </c>
    </row>
    <row r="49" spans="5:12" x14ac:dyDescent="0.25">
      <c r="E49" s="8"/>
      <c r="G49" s="9">
        <f>IF($A49="","",SUMIFS(Mouvements!$D:$D,Mouvements!$B:$B,$A49,Mouvements!$C:$C,"Entrée"))</f>
      </c>
      <c r="H49" s="9">
        <f>IF($A49="","",SUMIFS(Mouvements!$D:$D,Mouvements!$B:$B,$A49,Mouvements!$C:$C,"Sortie"))</f>
      </c>
      <c r="I49" s="9">
        <f>IF($A49="","",$F49+$G49-$H49)</f>
      </c>
      <c r="K49" s="9">
        <f>IF($A49="","",IF($I49&lt;=0,"RUPTURE",IF(AND($J49&gt;0,$I49&lt;=$J49),"À COMMANDER","En stock")))</f>
      </c>
      <c r="L49" s="10">
        <f>IF($A49="","",ROUND($I49*$E49,2))</f>
      </c>
    </row>
    <row r="50" spans="5:12" x14ac:dyDescent="0.25">
      <c r="E50" s="8"/>
      <c r="G50" s="9">
        <f>IF($A50="","",SUMIFS(Mouvements!$D:$D,Mouvements!$B:$B,$A50,Mouvements!$C:$C,"Entrée"))</f>
      </c>
      <c r="H50" s="9">
        <f>IF($A50="","",SUMIFS(Mouvements!$D:$D,Mouvements!$B:$B,$A50,Mouvements!$C:$C,"Sortie"))</f>
      </c>
      <c r="I50" s="9">
        <f>IF($A50="","",$F50+$G50-$H50)</f>
      </c>
      <c r="K50" s="9">
        <f>IF($A50="","",IF($I50&lt;=0,"RUPTURE",IF(AND($J50&gt;0,$I50&lt;=$J50),"À COMMANDER","En stock")))</f>
      </c>
      <c r="L50" s="10">
        <f>IF($A50="","",ROUND($I50*$E50,2))</f>
      </c>
    </row>
    <row r="51" spans="5:12" x14ac:dyDescent="0.25">
      <c r="E51" s="8"/>
      <c r="G51" s="9">
        <f>IF($A51="","",SUMIFS(Mouvements!$D:$D,Mouvements!$B:$B,$A51,Mouvements!$C:$C,"Entrée"))</f>
      </c>
      <c r="H51" s="9">
        <f>IF($A51="","",SUMIFS(Mouvements!$D:$D,Mouvements!$B:$B,$A51,Mouvements!$C:$C,"Sortie"))</f>
      </c>
      <c r="I51" s="9">
        <f>IF($A51="","",$F51+$G51-$H51)</f>
      </c>
      <c r="K51" s="9">
        <f>IF($A51="","",IF($I51&lt;=0,"RUPTURE",IF(AND($J51&gt;0,$I51&lt;=$J51),"À COMMANDER","En stock")))</f>
      </c>
      <c r="L51" s="10">
        <f>IF($A51="","",ROUND($I51*$E51,2))</f>
      </c>
    </row>
    <row r="52" spans="5:12" x14ac:dyDescent="0.25">
      <c r="E52" s="8"/>
      <c r="G52" s="9">
        <f>IF($A52="","",SUMIFS(Mouvements!$D:$D,Mouvements!$B:$B,$A52,Mouvements!$C:$C,"Entrée"))</f>
      </c>
      <c r="H52" s="9">
        <f>IF($A52="","",SUMIFS(Mouvements!$D:$D,Mouvements!$B:$B,$A52,Mouvements!$C:$C,"Sortie"))</f>
      </c>
      <c r="I52" s="9">
        <f>IF($A52="","",$F52+$G52-$H52)</f>
      </c>
      <c r="K52" s="9">
        <f>IF($A52="","",IF($I52&lt;=0,"RUPTURE",IF(AND($J52&gt;0,$I52&lt;=$J52),"À COMMANDER","En stock")))</f>
      </c>
      <c r="L52" s="10">
        <f>IF($A52="","",ROUND($I52*$E52,2))</f>
      </c>
    </row>
    <row r="53" spans="5:12" x14ac:dyDescent="0.25">
      <c r="E53" s="8"/>
      <c r="G53" s="9">
        <f>IF($A53="","",SUMIFS(Mouvements!$D:$D,Mouvements!$B:$B,$A53,Mouvements!$C:$C,"Entrée"))</f>
      </c>
      <c r="H53" s="9">
        <f>IF($A53="","",SUMIFS(Mouvements!$D:$D,Mouvements!$B:$B,$A53,Mouvements!$C:$C,"Sortie"))</f>
      </c>
      <c r="I53" s="9">
        <f>IF($A53="","",$F53+$G53-$H53)</f>
      </c>
      <c r="K53" s="9">
        <f>IF($A53="","",IF($I53&lt;=0,"RUPTURE",IF(AND($J53&gt;0,$I53&lt;=$J53),"À COMMANDER","En stock")))</f>
      </c>
      <c r="L53" s="10">
        <f>IF($A53="","",ROUND($I53*$E53,2))</f>
      </c>
    </row>
    <row r="54" spans="5:12" x14ac:dyDescent="0.25">
      <c r="E54" s="8"/>
      <c r="G54" s="9">
        <f>IF($A54="","",SUMIFS(Mouvements!$D:$D,Mouvements!$B:$B,$A54,Mouvements!$C:$C,"Entrée"))</f>
      </c>
      <c r="H54" s="9">
        <f>IF($A54="","",SUMIFS(Mouvements!$D:$D,Mouvements!$B:$B,$A54,Mouvements!$C:$C,"Sortie"))</f>
      </c>
      <c r="I54" s="9">
        <f>IF($A54="","",$F54+$G54-$H54)</f>
      </c>
      <c r="K54" s="9">
        <f>IF($A54="","",IF($I54&lt;=0,"RUPTURE",IF(AND($J54&gt;0,$I54&lt;=$J54),"À COMMANDER","En stock")))</f>
      </c>
      <c r="L54" s="10">
        <f>IF($A54="","",ROUND($I54*$E54,2))</f>
      </c>
    </row>
    <row r="55" spans="5:12" x14ac:dyDescent="0.25">
      <c r="E55" s="8"/>
      <c r="G55" s="9">
        <f>IF($A55="","",SUMIFS(Mouvements!$D:$D,Mouvements!$B:$B,$A55,Mouvements!$C:$C,"Entrée"))</f>
      </c>
      <c r="H55" s="9">
        <f>IF($A55="","",SUMIFS(Mouvements!$D:$D,Mouvements!$B:$B,$A55,Mouvements!$C:$C,"Sortie"))</f>
      </c>
      <c r="I55" s="9">
        <f>IF($A55="","",$F55+$G55-$H55)</f>
      </c>
      <c r="K55" s="9">
        <f>IF($A55="","",IF($I55&lt;=0,"RUPTURE",IF(AND($J55&gt;0,$I55&lt;=$J55),"À COMMANDER","En stock")))</f>
      </c>
      <c r="L55" s="10">
        <f>IF($A55="","",ROUND($I55*$E55,2))</f>
      </c>
    </row>
    <row r="56" spans="5:12" x14ac:dyDescent="0.25">
      <c r="E56" s="8"/>
      <c r="G56" s="9">
        <f>IF($A56="","",SUMIFS(Mouvements!$D:$D,Mouvements!$B:$B,$A56,Mouvements!$C:$C,"Entrée"))</f>
      </c>
      <c r="H56" s="9">
        <f>IF($A56="","",SUMIFS(Mouvements!$D:$D,Mouvements!$B:$B,$A56,Mouvements!$C:$C,"Sortie"))</f>
      </c>
      <c r="I56" s="9">
        <f>IF($A56="","",$F56+$G56-$H56)</f>
      </c>
      <c r="K56" s="9">
        <f>IF($A56="","",IF($I56&lt;=0,"RUPTURE",IF(AND($J56&gt;0,$I56&lt;=$J56),"À COMMANDER","En stock")))</f>
      </c>
      <c r="L56" s="10">
        <f>IF($A56="","",ROUND($I56*$E56,2))</f>
      </c>
    </row>
    <row r="57" spans="5:12" x14ac:dyDescent="0.25">
      <c r="E57" s="8"/>
      <c r="G57" s="9">
        <f>IF($A57="","",SUMIFS(Mouvements!$D:$D,Mouvements!$B:$B,$A57,Mouvements!$C:$C,"Entrée"))</f>
      </c>
      <c r="H57" s="9">
        <f>IF($A57="","",SUMIFS(Mouvements!$D:$D,Mouvements!$B:$B,$A57,Mouvements!$C:$C,"Sortie"))</f>
      </c>
      <c r="I57" s="9">
        <f>IF($A57="","",$F57+$G57-$H57)</f>
      </c>
      <c r="K57" s="9">
        <f>IF($A57="","",IF($I57&lt;=0,"RUPTURE",IF(AND($J57&gt;0,$I57&lt;=$J57),"À COMMANDER","En stock")))</f>
      </c>
      <c r="L57" s="10">
        <f>IF($A57="","",ROUND($I57*$E57,2))</f>
      </c>
    </row>
    <row r="58" spans="5:12" x14ac:dyDescent="0.25">
      <c r="E58" s="8"/>
      <c r="G58" s="9">
        <f>IF($A58="","",SUMIFS(Mouvements!$D:$D,Mouvements!$B:$B,$A58,Mouvements!$C:$C,"Entrée"))</f>
      </c>
      <c r="H58" s="9">
        <f>IF($A58="","",SUMIFS(Mouvements!$D:$D,Mouvements!$B:$B,$A58,Mouvements!$C:$C,"Sortie"))</f>
      </c>
      <c r="I58" s="9">
        <f>IF($A58="","",$F58+$G58-$H58)</f>
      </c>
      <c r="K58" s="9">
        <f>IF($A58="","",IF($I58&lt;=0,"RUPTURE",IF(AND($J58&gt;0,$I58&lt;=$J58),"À COMMANDER","En stock")))</f>
      </c>
      <c r="L58" s="10">
        <f>IF($A58="","",ROUND($I58*$E58,2))</f>
      </c>
    </row>
    <row r="59" spans="5:12" x14ac:dyDescent="0.25">
      <c r="E59" s="8"/>
      <c r="G59" s="9">
        <f>IF($A59="","",SUMIFS(Mouvements!$D:$D,Mouvements!$B:$B,$A59,Mouvements!$C:$C,"Entrée"))</f>
      </c>
      <c r="H59" s="9">
        <f>IF($A59="","",SUMIFS(Mouvements!$D:$D,Mouvements!$B:$B,$A59,Mouvements!$C:$C,"Sortie"))</f>
      </c>
      <c r="I59" s="9">
        <f>IF($A59="","",$F59+$G59-$H59)</f>
      </c>
      <c r="K59" s="9">
        <f>IF($A59="","",IF($I59&lt;=0,"RUPTURE",IF(AND($J59&gt;0,$I59&lt;=$J59),"À COMMANDER","En stock")))</f>
      </c>
      <c r="L59" s="10">
        <f>IF($A59="","",ROUND($I59*$E59,2))</f>
      </c>
    </row>
    <row r="60" spans="5:12" x14ac:dyDescent="0.25">
      <c r="E60" s="8"/>
      <c r="G60" s="9">
        <f>IF($A60="","",SUMIFS(Mouvements!$D:$D,Mouvements!$B:$B,$A60,Mouvements!$C:$C,"Entrée"))</f>
      </c>
      <c r="H60" s="9">
        <f>IF($A60="","",SUMIFS(Mouvements!$D:$D,Mouvements!$B:$B,$A60,Mouvements!$C:$C,"Sortie"))</f>
      </c>
      <c r="I60" s="9">
        <f>IF($A60="","",$F60+$G60-$H60)</f>
      </c>
      <c r="K60" s="9">
        <f>IF($A60="","",IF($I60&lt;=0,"RUPTURE",IF(AND($J60&gt;0,$I60&lt;=$J60),"À COMMANDER","En stock")))</f>
      </c>
      <c r="L60" s="10">
        <f>IF($A60="","",ROUND($I60*$E60,2))</f>
      </c>
    </row>
    <row r="61" spans="5:12" x14ac:dyDescent="0.25">
      <c r="E61" s="8"/>
      <c r="G61" s="9">
        <f>IF($A61="","",SUMIFS(Mouvements!$D:$D,Mouvements!$B:$B,$A61,Mouvements!$C:$C,"Entrée"))</f>
      </c>
      <c r="H61" s="9">
        <f>IF($A61="","",SUMIFS(Mouvements!$D:$D,Mouvements!$B:$B,$A61,Mouvements!$C:$C,"Sortie"))</f>
      </c>
      <c r="I61" s="9">
        <f>IF($A61="","",$F61+$G61-$H61)</f>
      </c>
      <c r="K61" s="9">
        <f>IF($A61="","",IF($I61&lt;=0,"RUPTURE",IF(AND($J61&gt;0,$I61&lt;=$J61),"À COMMANDER","En stock")))</f>
      </c>
      <c r="L61" s="10">
        <f>IF($A61="","",ROUND($I61*$E61,2))</f>
      </c>
    </row>
    <row r="62" spans="5:12" x14ac:dyDescent="0.25">
      <c r="E62" s="8"/>
      <c r="G62" s="9">
        <f>IF($A62="","",SUMIFS(Mouvements!$D:$D,Mouvements!$B:$B,$A62,Mouvements!$C:$C,"Entrée"))</f>
      </c>
      <c r="H62" s="9">
        <f>IF($A62="","",SUMIFS(Mouvements!$D:$D,Mouvements!$B:$B,$A62,Mouvements!$C:$C,"Sortie"))</f>
      </c>
      <c r="I62" s="9">
        <f>IF($A62="","",$F62+$G62-$H62)</f>
      </c>
      <c r="K62" s="9">
        <f>IF($A62="","",IF($I62&lt;=0,"RUPTURE",IF(AND($J62&gt;0,$I62&lt;=$J62),"À COMMANDER","En stock")))</f>
      </c>
      <c r="L62" s="10">
        <f>IF($A62="","",ROUND($I62*$E62,2))</f>
      </c>
    </row>
    <row r="63" spans="5:12" x14ac:dyDescent="0.25">
      <c r="E63" s="8"/>
      <c r="G63" s="9">
        <f>IF($A63="","",SUMIFS(Mouvements!$D:$D,Mouvements!$B:$B,$A63,Mouvements!$C:$C,"Entrée"))</f>
      </c>
      <c r="H63" s="9">
        <f>IF($A63="","",SUMIFS(Mouvements!$D:$D,Mouvements!$B:$B,$A63,Mouvements!$C:$C,"Sortie"))</f>
      </c>
      <c r="I63" s="9">
        <f>IF($A63="","",$F63+$G63-$H63)</f>
      </c>
      <c r="K63" s="9">
        <f>IF($A63="","",IF($I63&lt;=0,"RUPTURE",IF(AND($J63&gt;0,$I63&lt;=$J63),"À COMMANDER","En stock")))</f>
      </c>
      <c r="L63" s="10">
        <f>IF($A63="","",ROUND($I63*$E63,2))</f>
      </c>
    </row>
    <row r="64" spans="5:12" x14ac:dyDescent="0.25">
      <c r="E64" s="8"/>
      <c r="G64" s="9">
        <f>IF($A64="","",SUMIFS(Mouvements!$D:$D,Mouvements!$B:$B,$A64,Mouvements!$C:$C,"Entrée"))</f>
      </c>
      <c r="H64" s="9">
        <f>IF($A64="","",SUMIFS(Mouvements!$D:$D,Mouvements!$B:$B,$A64,Mouvements!$C:$C,"Sortie"))</f>
      </c>
      <c r="I64" s="9">
        <f>IF($A64="","",$F64+$G64-$H64)</f>
      </c>
      <c r="K64" s="9">
        <f>IF($A64="","",IF($I64&lt;=0,"RUPTURE",IF(AND($J64&gt;0,$I64&lt;=$J64),"À COMMANDER","En stock")))</f>
      </c>
      <c r="L64" s="10">
        <f>IF($A64="","",ROUND($I64*$E64,2))</f>
      </c>
    </row>
    <row r="65" spans="5:12" x14ac:dyDescent="0.25">
      <c r="E65" s="8"/>
      <c r="G65" s="9">
        <f>IF($A65="","",SUMIFS(Mouvements!$D:$D,Mouvements!$B:$B,$A65,Mouvements!$C:$C,"Entrée"))</f>
      </c>
      <c r="H65" s="9">
        <f>IF($A65="","",SUMIFS(Mouvements!$D:$D,Mouvements!$B:$B,$A65,Mouvements!$C:$C,"Sortie"))</f>
      </c>
      <c r="I65" s="9">
        <f>IF($A65="","",$F65+$G65-$H65)</f>
      </c>
      <c r="K65" s="9">
        <f>IF($A65="","",IF($I65&lt;=0,"RUPTURE",IF(AND($J65&gt;0,$I65&lt;=$J65),"À COMMANDER","En stock")))</f>
      </c>
      <c r="L65" s="10">
        <f>IF($A65="","",ROUND($I65*$E65,2))</f>
      </c>
    </row>
    <row r="66" spans="5:12" x14ac:dyDescent="0.25">
      <c r="E66" s="8"/>
      <c r="G66" s="9">
        <f>IF($A66="","",SUMIFS(Mouvements!$D:$D,Mouvements!$B:$B,$A66,Mouvements!$C:$C,"Entrée"))</f>
      </c>
      <c r="H66" s="9">
        <f>IF($A66="","",SUMIFS(Mouvements!$D:$D,Mouvements!$B:$B,$A66,Mouvements!$C:$C,"Sortie"))</f>
      </c>
      <c r="I66" s="9">
        <f>IF($A66="","",$F66+$G66-$H66)</f>
      </c>
      <c r="K66" s="9">
        <f>IF($A66="","",IF($I66&lt;=0,"RUPTURE",IF(AND($J66&gt;0,$I66&lt;=$J66),"À COMMANDER","En stock")))</f>
      </c>
      <c r="L66" s="10">
        <f>IF($A66="","",ROUND($I66*$E66,2))</f>
      </c>
    </row>
    <row r="67" spans="5:12" x14ac:dyDescent="0.25">
      <c r="E67" s="8"/>
      <c r="G67" s="9">
        <f>IF($A67="","",SUMIFS(Mouvements!$D:$D,Mouvements!$B:$B,$A67,Mouvements!$C:$C,"Entrée"))</f>
      </c>
      <c r="H67" s="9">
        <f>IF($A67="","",SUMIFS(Mouvements!$D:$D,Mouvements!$B:$B,$A67,Mouvements!$C:$C,"Sortie"))</f>
      </c>
      <c r="I67" s="9">
        <f>IF($A67="","",$F67+$G67-$H67)</f>
      </c>
      <c r="K67" s="9">
        <f>IF($A67="","",IF($I67&lt;=0,"RUPTURE",IF(AND($J67&gt;0,$I67&lt;=$J67),"À COMMANDER","En stock")))</f>
      </c>
      <c r="L67" s="10">
        <f>IF($A67="","",ROUND($I67*$E67,2))</f>
      </c>
    </row>
    <row r="68" spans="5:12" x14ac:dyDescent="0.25">
      <c r="E68" s="8"/>
      <c r="G68" s="9">
        <f>IF($A68="","",SUMIFS(Mouvements!$D:$D,Mouvements!$B:$B,$A68,Mouvements!$C:$C,"Entrée"))</f>
      </c>
      <c r="H68" s="9">
        <f>IF($A68="","",SUMIFS(Mouvements!$D:$D,Mouvements!$B:$B,$A68,Mouvements!$C:$C,"Sortie"))</f>
      </c>
      <c r="I68" s="9">
        <f>IF($A68="","",$F68+$G68-$H68)</f>
      </c>
      <c r="K68" s="9">
        <f>IF($A68="","",IF($I68&lt;=0,"RUPTURE",IF(AND($J68&gt;0,$I68&lt;=$J68),"À COMMANDER","En stock")))</f>
      </c>
      <c r="L68" s="10">
        <f>IF($A68="","",ROUND($I68*$E68,2))</f>
      </c>
    </row>
    <row r="69" spans="5:12" x14ac:dyDescent="0.25">
      <c r="E69" s="8"/>
      <c r="G69" s="9">
        <f>IF($A69="","",SUMIFS(Mouvements!$D:$D,Mouvements!$B:$B,$A69,Mouvements!$C:$C,"Entrée"))</f>
      </c>
      <c r="H69" s="9">
        <f>IF($A69="","",SUMIFS(Mouvements!$D:$D,Mouvements!$B:$B,$A69,Mouvements!$C:$C,"Sortie"))</f>
      </c>
      <c r="I69" s="9">
        <f>IF($A69="","",$F69+$G69-$H69)</f>
      </c>
      <c r="K69" s="9">
        <f>IF($A69="","",IF($I69&lt;=0,"RUPTURE",IF(AND($J69&gt;0,$I69&lt;=$J69),"À COMMANDER","En stock")))</f>
      </c>
      <c r="L69" s="10">
        <f>IF($A69="","",ROUND($I69*$E69,2))</f>
      </c>
    </row>
    <row r="70" spans="5:12" x14ac:dyDescent="0.25">
      <c r="E70" s="8"/>
      <c r="G70" s="9">
        <f>IF($A70="","",SUMIFS(Mouvements!$D:$D,Mouvements!$B:$B,$A70,Mouvements!$C:$C,"Entrée"))</f>
      </c>
      <c r="H70" s="9">
        <f>IF($A70="","",SUMIFS(Mouvements!$D:$D,Mouvements!$B:$B,$A70,Mouvements!$C:$C,"Sortie"))</f>
      </c>
      <c r="I70" s="9">
        <f>IF($A70="","",$F70+$G70-$H70)</f>
      </c>
      <c r="K70" s="9">
        <f>IF($A70="","",IF($I70&lt;=0,"RUPTURE",IF(AND($J70&gt;0,$I70&lt;=$J70),"À COMMANDER","En stock")))</f>
      </c>
      <c r="L70" s="10">
        <f>IF($A70="","",ROUND($I70*$E70,2))</f>
      </c>
    </row>
    <row r="71" spans="5:12" x14ac:dyDescent="0.25">
      <c r="E71" s="8"/>
      <c r="G71" s="9">
        <f>IF($A71="","",SUMIFS(Mouvements!$D:$D,Mouvements!$B:$B,$A71,Mouvements!$C:$C,"Entrée"))</f>
      </c>
      <c r="H71" s="9">
        <f>IF($A71="","",SUMIFS(Mouvements!$D:$D,Mouvements!$B:$B,$A71,Mouvements!$C:$C,"Sortie"))</f>
      </c>
      <c r="I71" s="9">
        <f>IF($A71="","",$F71+$G71-$H71)</f>
      </c>
      <c r="K71" s="9">
        <f>IF($A71="","",IF($I71&lt;=0,"RUPTURE",IF(AND($J71&gt;0,$I71&lt;=$J71),"À COMMANDER","En stock")))</f>
      </c>
      <c r="L71" s="10">
        <f>IF($A71="","",ROUND($I71*$E71,2))</f>
      </c>
    </row>
    <row r="72" spans="5:12" x14ac:dyDescent="0.25">
      <c r="E72" s="8"/>
      <c r="G72" s="9">
        <f>IF($A72="","",SUMIFS(Mouvements!$D:$D,Mouvements!$B:$B,$A72,Mouvements!$C:$C,"Entrée"))</f>
      </c>
      <c r="H72" s="9">
        <f>IF($A72="","",SUMIFS(Mouvements!$D:$D,Mouvements!$B:$B,$A72,Mouvements!$C:$C,"Sortie"))</f>
      </c>
      <c r="I72" s="9">
        <f>IF($A72="","",$F72+$G72-$H72)</f>
      </c>
      <c r="K72" s="9">
        <f>IF($A72="","",IF($I72&lt;=0,"RUPTURE",IF(AND($J72&gt;0,$I72&lt;=$J72),"À COMMANDER","En stock")))</f>
      </c>
      <c r="L72" s="10">
        <f>IF($A72="","",ROUND($I72*$E72,2))</f>
      </c>
    </row>
    <row r="73" spans="5:12" x14ac:dyDescent="0.25">
      <c r="E73" s="8"/>
      <c r="G73" s="9">
        <f>IF($A73="","",SUMIFS(Mouvements!$D:$D,Mouvements!$B:$B,$A73,Mouvements!$C:$C,"Entrée"))</f>
      </c>
      <c r="H73" s="9">
        <f>IF($A73="","",SUMIFS(Mouvements!$D:$D,Mouvements!$B:$B,$A73,Mouvements!$C:$C,"Sortie"))</f>
      </c>
      <c r="I73" s="9">
        <f>IF($A73="","",$F73+$G73-$H73)</f>
      </c>
      <c r="K73" s="9">
        <f>IF($A73="","",IF($I73&lt;=0,"RUPTURE",IF(AND($J73&gt;0,$I73&lt;=$J73),"À COMMANDER","En stock")))</f>
      </c>
      <c r="L73" s="10">
        <f>IF($A73="","",ROUND($I73*$E73,2))</f>
      </c>
    </row>
    <row r="74" spans="5:12" x14ac:dyDescent="0.25">
      <c r="E74" s="8"/>
      <c r="G74" s="9">
        <f>IF($A74="","",SUMIFS(Mouvements!$D:$D,Mouvements!$B:$B,$A74,Mouvements!$C:$C,"Entrée"))</f>
      </c>
      <c r="H74" s="9">
        <f>IF($A74="","",SUMIFS(Mouvements!$D:$D,Mouvements!$B:$B,$A74,Mouvements!$C:$C,"Sortie"))</f>
      </c>
      <c r="I74" s="9">
        <f>IF($A74="","",$F74+$G74-$H74)</f>
      </c>
      <c r="K74" s="9">
        <f>IF($A74="","",IF($I74&lt;=0,"RUPTURE",IF(AND($J74&gt;0,$I74&lt;=$J74),"À COMMANDER","En stock")))</f>
      </c>
      <c r="L74" s="10">
        <f>IF($A74="","",ROUND($I74*$E74,2))</f>
      </c>
    </row>
    <row r="75" spans="5:12" x14ac:dyDescent="0.25">
      <c r="E75" s="8"/>
      <c r="G75" s="9">
        <f>IF($A75="","",SUMIFS(Mouvements!$D:$D,Mouvements!$B:$B,$A75,Mouvements!$C:$C,"Entrée"))</f>
      </c>
      <c r="H75" s="9">
        <f>IF($A75="","",SUMIFS(Mouvements!$D:$D,Mouvements!$B:$B,$A75,Mouvements!$C:$C,"Sortie"))</f>
      </c>
      <c r="I75" s="9">
        <f>IF($A75="","",$F75+$G75-$H75)</f>
      </c>
      <c r="K75" s="9">
        <f>IF($A75="","",IF($I75&lt;=0,"RUPTURE",IF(AND($J75&gt;0,$I75&lt;=$J75),"À COMMANDER","En stock")))</f>
      </c>
      <c r="L75" s="10">
        <f>IF($A75="","",ROUND($I75*$E75,2))</f>
      </c>
    </row>
    <row r="76" spans="5:12" x14ac:dyDescent="0.25">
      <c r="E76" s="8"/>
      <c r="G76" s="9">
        <f>IF($A76="","",SUMIFS(Mouvements!$D:$D,Mouvements!$B:$B,$A76,Mouvements!$C:$C,"Entrée"))</f>
      </c>
      <c r="H76" s="9">
        <f>IF($A76="","",SUMIFS(Mouvements!$D:$D,Mouvements!$B:$B,$A76,Mouvements!$C:$C,"Sortie"))</f>
      </c>
      <c r="I76" s="9">
        <f>IF($A76="","",$F76+$G76-$H76)</f>
      </c>
      <c r="K76" s="9">
        <f>IF($A76="","",IF($I76&lt;=0,"RUPTURE",IF(AND($J76&gt;0,$I76&lt;=$J76),"À COMMANDER","En stock")))</f>
      </c>
      <c r="L76" s="10">
        <f>IF($A76="","",ROUND($I76*$E76,2))</f>
      </c>
    </row>
    <row r="77" spans="5:12" x14ac:dyDescent="0.25">
      <c r="E77" s="8"/>
      <c r="G77" s="9">
        <f>IF($A77="","",SUMIFS(Mouvements!$D:$D,Mouvements!$B:$B,$A77,Mouvements!$C:$C,"Entrée"))</f>
      </c>
      <c r="H77" s="9">
        <f>IF($A77="","",SUMIFS(Mouvements!$D:$D,Mouvements!$B:$B,$A77,Mouvements!$C:$C,"Sortie"))</f>
      </c>
      <c r="I77" s="9">
        <f>IF($A77="","",$F77+$G77-$H77)</f>
      </c>
      <c r="K77" s="9">
        <f>IF($A77="","",IF($I77&lt;=0,"RUPTURE",IF(AND($J77&gt;0,$I77&lt;=$J77),"À COMMANDER","En stock")))</f>
      </c>
      <c r="L77" s="10">
        <f>IF($A77="","",ROUND($I77*$E77,2))</f>
      </c>
    </row>
    <row r="78" spans="5:12" x14ac:dyDescent="0.25">
      <c r="E78" s="8"/>
      <c r="G78" s="9">
        <f>IF($A78="","",SUMIFS(Mouvements!$D:$D,Mouvements!$B:$B,$A78,Mouvements!$C:$C,"Entrée"))</f>
      </c>
      <c r="H78" s="9">
        <f>IF($A78="","",SUMIFS(Mouvements!$D:$D,Mouvements!$B:$B,$A78,Mouvements!$C:$C,"Sortie"))</f>
      </c>
      <c r="I78" s="9">
        <f>IF($A78="","",$F78+$G78-$H78)</f>
      </c>
      <c r="K78" s="9">
        <f>IF($A78="","",IF($I78&lt;=0,"RUPTURE",IF(AND($J78&gt;0,$I78&lt;=$J78),"À COMMANDER","En stock")))</f>
      </c>
      <c r="L78" s="10">
        <f>IF($A78="","",ROUND($I78*$E78,2))</f>
      </c>
    </row>
    <row r="79" spans="5:12" x14ac:dyDescent="0.25">
      <c r="E79" s="8"/>
      <c r="G79" s="9">
        <f>IF($A79="","",SUMIFS(Mouvements!$D:$D,Mouvements!$B:$B,$A79,Mouvements!$C:$C,"Entrée"))</f>
      </c>
      <c r="H79" s="9">
        <f>IF($A79="","",SUMIFS(Mouvements!$D:$D,Mouvements!$B:$B,$A79,Mouvements!$C:$C,"Sortie"))</f>
      </c>
      <c r="I79" s="9">
        <f>IF($A79="","",$F79+$G79-$H79)</f>
      </c>
      <c r="K79" s="9">
        <f>IF($A79="","",IF($I79&lt;=0,"RUPTURE",IF(AND($J79&gt;0,$I79&lt;=$J79),"À COMMANDER","En stock")))</f>
      </c>
      <c r="L79" s="10">
        <f>IF($A79="","",ROUND($I79*$E79,2))</f>
      </c>
    </row>
    <row r="80" spans="5:12" x14ac:dyDescent="0.25">
      <c r="E80" s="8"/>
      <c r="G80" s="9">
        <f>IF($A80="","",SUMIFS(Mouvements!$D:$D,Mouvements!$B:$B,$A80,Mouvements!$C:$C,"Entrée"))</f>
      </c>
      <c r="H80" s="9">
        <f>IF($A80="","",SUMIFS(Mouvements!$D:$D,Mouvements!$B:$B,$A80,Mouvements!$C:$C,"Sortie"))</f>
      </c>
      <c r="I80" s="9">
        <f>IF($A80="","",$F80+$G80-$H80)</f>
      </c>
      <c r="K80" s="9">
        <f>IF($A80="","",IF($I80&lt;=0,"RUPTURE",IF(AND($J80&gt;0,$I80&lt;=$J80),"À COMMANDER","En stock")))</f>
      </c>
      <c r="L80" s="10">
        <f>IF($A80="","",ROUND($I80*$E80,2))</f>
      </c>
    </row>
    <row r="81" spans="5:12" x14ac:dyDescent="0.25">
      <c r="E81" s="8"/>
      <c r="G81" s="9">
        <f>IF($A81="","",SUMIFS(Mouvements!$D:$D,Mouvements!$B:$B,$A81,Mouvements!$C:$C,"Entrée"))</f>
      </c>
      <c r="H81" s="9">
        <f>IF($A81="","",SUMIFS(Mouvements!$D:$D,Mouvements!$B:$B,$A81,Mouvements!$C:$C,"Sortie"))</f>
      </c>
      <c r="I81" s="9">
        <f>IF($A81="","",$F81+$G81-$H81)</f>
      </c>
      <c r="K81" s="9">
        <f>IF($A81="","",IF($I81&lt;=0,"RUPTURE",IF(AND($J81&gt;0,$I81&lt;=$J81),"À COMMANDER","En stock")))</f>
      </c>
      <c r="L81" s="10">
        <f>IF($A81="","",ROUND($I81*$E81,2))</f>
      </c>
    </row>
    <row r="82" spans="5:12" x14ac:dyDescent="0.25">
      <c r="E82" s="8"/>
      <c r="G82" s="9">
        <f>IF($A82="","",SUMIFS(Mouvements!$D:$D,Mouvements!$B:$B,$A82,Mouvements!$C:$C,"Entrée"))</f>
      </c>
      <c r="H82" s="9">
        <f>IF($A82="","",SUMIFS(Mouvements!$D:$D,Mouvements!$B:$B,$A82,Mouvements!$C:$C,"Sortie"))</f>
      </c>
      <c r="I82" s="9">
        <f>IF($A82="","",$F82+$G82-$H82)</f>
      </c>
      <c r="K82" s="9">
        <f>IF($A82="","",IF($I82&lt;=0,"RUPTURE",IF(AND($J82&gt;0,$I82&lt;=$J82),"À COMMANDER","En stock")))</f>
      </c>
      <c r="L82" s="10">
        <f>IF($A82="","",ROUND($I82*$E82,2))</f>
      </c>
    </row>
    <row r="83" spans="5:12" x14ac:dyDescent="0.25">
      <c r="E83" s="8"/>
      <c r="G83" s="9">
        <f>IF($A83="","",SUMIFS(Mouvements!$D:$D,Mouvements!$B:$B,$A83,Mouvements!$C:$C,"Entrée"))</f>
      </c>
      <c r="H83" s="9">
        <f>IF($A83="","",SUMIFS(Mouvements!$D:$D,Mouvements!$B:$B,$A83,Mouvements!$C:$C,"Sortie"))</f>
      </c>
      <c r="I83" s="9">
        <f>IF($A83="","",$F83+$G83-$H83)</f>
      </c>
      <c r="K83" s="9">
        <f>IF($A83="","",IF($I83&lt;=0,"RUPTURE",IF(AND($J83&gt;0,$I83&lt;=$J83),"À COMMANDER","En stock")))</f>
      </c>
      <c r="L83" s="10">
        <f>IF($A83="","",ROUND($I83*$E83,2))</f>
      </c>
    </row>
    <row r="84" spans="5:12" x14ac:dyDescent="0.25">
      <c r="E84" s="8"/>
      <c r="G84" s="9">
        <f>IF($A84="","",SUMIFS(Mouvements!$D:$D,Mouvements!$B:$B,$A84,Mouvements!$C:$C,"Entrée"))</f>
      </c>
      <c r="H84" s="9">
        <f>IF($A84="","",SUMIFS(Mouvements!$D:$D,Mouvements!$B:$B,$A84,Mouvements!$C:$C,"Sortie"))</f>
      </c>
      <c r="I84" s="9">
        <f>IF($A84="","",$F84+$G84-$H84)</f>
      </c>
      <c r="K84" s="9">
        <f>IF($A84="","",IF($I84&lt;=0,"RUPTURE",IF(AND($J84&gt;0,$I84&lt;=$J84),"À COMMANDER","En stock")))</f>
      </c>
      <c r="L84" s="10">
        <f>IF($A84="","",ROUND($I84*$E84,2))</f>
      </c>
    </row>
    <row r="85" spans="5:12" x14ac:dyDescent="0.25">
      <c r="E85" s="8"/>
      <c r="G85" s="9">
        <f>IF($A85="","",SUMIFS(Mouvements!$D:$D,Mouvements!$B:$B,$A85,Mouvements!$C:$C,"Entrée"))</f>
      </c>
      <c r="H85" s="9">
        <f>IF($A85="","",SUMIFS(Mouvements!$D:$D,Mouvements!$B:$B,$A85,Mouvements!$C:$C,"Sortie"))</f>
      </c>
      <c r="I85" s="9">
        <f>IF($A85="","",$F85+$G85-$H85)</f>
      </c>
      <c r="K85" s="9">
        <f>IF($A85="","",IF($I85&lt;=0,"RUPTURE",IF(AND($J85&gt;0,$I85&lt;=$J85),"À COMMANDER","En stock")))</f>
      </c>
      <c r="L85" s="10">
        <f>IF($A85="","",ROUND($I85*$E85,2))</f>
      </c>
    </row>
    <row r="86" spans="5:12" x14ac:dyDescent="0.25">
      <c r="E86" s="8"/>
      <c r="G86" s="9">
        <f>IF($A86="","",SUMIFS(Mouvements!$D:$D,Mouvements!$B:$B,$A86,Mouvements!$C:$C,"Entrée"))</f>
      </c>
      <c r="H86" s="9">
        <f>IF($A86="","",SUMIFS(Mouvements!$D:$D,Mouvements!$B:$B,$A86,Mouvements!$C:$C,"Sortie"))</f>
      </c>
      <c r="I86" s="9">
        <f>IF($A86="","",$F86+$G86-$H86)</f>
      </c>
      <c r="K86" s="9">
        <f>IF($A86="","",IF($I86&lt;=0,"RUPTURE",IF(AND($J86&gt;0,$I86&lt;=$J86),"À COMMANDER","En stock")))</f>
      </c>
      <c r="L86" s="10">
        <f>IF($A86="","",ROUND($I86*$E86,2))</f>
      </c>
    </row>
    <row r="87" spans="5:12" x14ac:dyDescent="0.25">
      <c r="E87" s="8"/>
      <c r="G87" s="9">
        <f>IF($A87="","",SUMIFS(Mouvements!$D:$D,Mouvements!$B:$B,$A87,Mouvements!$C:$C,"Entrée"))</f>
      </c>
      <c r="H87" s="9">
        <f>IF($A87="","",SUMIFS(Mouvements!$D:$D,Mouvements!$B:$B,$A87,Mouvements!$C:$C,"Sortie"))</f>
      </c>
      <c r="I87" s="9">
        <f>IF($A87="","",$F87+$G87-$H87)</f>
      </c>
      <c r="K87" s="9">
        <f>IF($A87="","",IF($I87&lt;=0,"RUPTURE",IF(AND($J87&gt;0,$I87&lt;=$J87),"À COMMANDER","En stock")))</f>
      </c>
      <c r="L87" s="10">
        <f>IF($A87="","",ROUND($I87*$E87,2))</f>
      </c>
    </row>
    <row r="88" spans="5:12" x14ac:dyDescent="0.25">
      <c r="E88" s="8"/>
      <c r="G88" s="9">
        <f>IF($A88="","",SUMIFS(Mouvements!$D:$D,Mouvements!$B:$B,$A88,Mouvements!$C:$C,"Entrée"))</f>
      </c>
      <c r="H88" s="9">
        <f>IF($A88="","",SUMIFS(Mouvements!$D:$D,Mouvements!$B:$B,$A88,Mouvements!$C:$C,"Sortie"))</f>
      </c>
      <c r="I88" s="9">
        <f>IF($A88="","",$F88+$G88-$H88)</f>
      </c>
      <c r="K88" s="9">
        <f>IF($A88="","",IF($I88&lt;=0,"RUPTURE",IF(AND($J88&gt;0,$I88&lt;=$J88),"À COMMANDER","En stock")))</f>
      </c>
      <c r="L88" s="10">
        <f>IF($A88="","",ROUND($I88*$E88,2))</f>
      </c>
    </row>
    <row r="89" spans="5:12" x14ac:dyDescent="0.25">
      <c r="E89" s="8"/>
      <c r="G89" s="9">
        <f>IF($A89="","",SUMIFS(Mouvements!$D:$D,Mouvements!$B:$B,$A89,Mouvements!$C:$C,"Entrée"))</f>
      </c>
      <c r="H89" s="9">
        <f>IF($A89="","",SUMIFS(Mouvements!$D:$D,Mouvements!$B:$B,$A89,Mouvements!$C:$C,"Sortie"))</f>
      </c>
      <c r="I89" s="9">
        <f>IF($A89="","",$F89+$G89-$H89)</f>
      </c>
      <c r="K89" s="9">
        <f>IF($A89="","",IF($I89&lt;=0,"RUPTURE",IF(AND($J89&gt;0,$I89&lt;=$J89),"À COMMANDER","En stock")))</f>
      </c>
      <c r="L89" s="10">
        <f>IF($A89="","",ROUND($I89*$E89,2))</f>
      </c>
    </row>
    <row r="90" spans="5:12" x14ac:dyDescent="0.25">
      <c r="E90" s="8"/>
      <c r="G90" s="9">
        <f>IF($A90="","",SUMIFS(Mouvements!$D:$D,Mouvements!$B:$B,$A90,Mouvements!$C:$C,"Entrée"))</f>
      </c>
      <c r="H90" s="9">
        <f>IF($A90="","",SUMIFS(Mouvements!$D:$D,Mouvements!$B:$B,$A90,Mouvements!$C:$C,"Sortie"))</f>
      </c>
      <c r="I90" s="9">
        <f>IF($A90="","",$F90+$G90-$H90)</f>
      </c>
      <c r="K90" s="9">
        <f>IF($A90="","",IF($I90&lt;=0,"RUPTURE",IF(AND($J90&gt;0,$I90&lt;=$J90),"À COMMANDER","En stock")))</f>
      </c>
      <c r="L90" s="10">
        <f>IF($A90="","",ROUND($I90*$E90,2))</f>
      </c>
    </row>
    <row r="91" spans="5:12" x14ac:dyDescent="0.25">
      <c r="E91" s="8"/>
      <c r="G91" s="9">
        <f>IF($A91="","",SUMIFS(Mouvements!$D:$D,Mouvements!$B:$B,$A91,Mouvements!$C:$C,"Entrée"))</f>
      </c>
      <c r="H91" s="9">
        <f>IF($A91="","",SUMIFS(Mouvements!$D:$D,Mouvements!$B:$B,$A91,Mouvements!$C:$C,"Sortie"))</f>
      </c>
      <c r="I91" s="9">
        <f>IF($A91="","",$F91+$G91-$H91)</f>
      </c>
      <c r="K91" s="9">
        <f>IF($A91="","",IF($I91&lt;=0,"RUPTURE",IF(AND($J91&gt;0,$I91&lt;=$J91),"À COMMANDER","En stock")))</f>
      </c>
      <c r="L91" s="10">
        <f>IF($A91="","",ROUND($I91*$E91,2))</f>
      </c>
    </row>
    <row r="92" spans="5:12" x14ac:dyDescent="0.25">
      <c r="E92" s="8"/>
      <c r="G92" s="9">
        <f>IF($A92="","",SUMIFS(Mouvements!$D:$D,Mouvements!$B:$B,$A92,Mouvements!$C:$C,"Entrée"))</f>
      </c>
      <c r="H92" s="9">
        <f>IF($A92="","",SUMIFS(Mouvements!$D:$D,Mouvements!$B:$B,$A92,Mouvements!$C:$C,"Sortie"))</f>
      </c>
      <c r="I92" s="9">
        <f>IF($A92="","",$F92+$G92-$H92)</f>
      </c>
      <c r="K92" s="9">
        <f>IF($A92="","",IF($I92&lt;=0,"RUPTURE",IF(AND($J92&gt;0,$I92&lt;=$J92),"À COMMANDER","En stock")))</f>
      </c>
      <c r="L92" s="10">
        <f>IF($A92="","",ROUND($I92*$E92,2))</f>
      </c>
    </row>
    <row r="93" spans="5:12" x14ac:dyDescent="0.25">
      <c r="E93" s="8"/>
      <c r="G93" s="9">
        <f>IF($A93="","",SUMIFS(Mouvements!$D:$D,Mouvements!$B:$B,$A93,Mouvements!$C:$C,"Entrée"))</f>
      </c>
      <c r="H93" s="9">
        <f>IF($A93="","",SUMIFS(Mouvements!$D:$D,Mouvements!$B:$B,$A93,Mouvements!$C:$C,"Sortie"))</f>
      </c>
      <c r="I93" s="9">
        <f>IF($A93="","",$F93+$G93-$H93)</f>
      </c>
      <c r="K93" s="9">
        <f>IF($A93="","",IF($I93&lt;=0,"RUPTURE",IF(AND($J93&gt;0,$I93&lt;=$J93),"À COMMANDER","En stock")))</f>
      </c>
      <c r="L93" s="10">
        <f>IF($A93="","",ROUND($I93*$E93,2))</f>
      </c>
    </row>
    <row r="94" spans="5:12" x14ac:dyDescent="0.25">
      <c r="E94" s="8"/>
      <c r="G94" s="9">
        <f>IF($A94="","",SUMIFS(Mouvements!$D:$D,Mouvements!$B:$B,$A94,Mouvements!$C:$C,"Entrée"))</f>
      </c>
      <c r="H94" s="9">
        <f>IF($A94="","",SUMIFS(Mouvements!$D:$D,Mouvements!$B:$B,$A94,Mouvements!$C:$C,"Sortie"))</f>
      </c>
      <c r="I94" s="9">
        <f>IF($A94="","",$F94+$G94-$H94)</f>
      </c>
      <c r="K94" s="9">
        <f>IF($A94="","",IF($I94&lt;=0,"RUPTURE",IF(AND($J94&gt;0,$I94&lt;=$J94),"À COMMANDER","En stock")))</f>
      </c>
      <c r="L94" s="10">
        <f>IF($A94="","",ROUND($I94*$E94,2))</f>
      </c>
    </row>
    <row r="95" spans="5:12" x14ac:dyDescent="0.25">
      <c r="E95" s="8"/>
      <c r="G95" s="9">
        <f>IF($A95="","",SUMIFS(Mouvements!$D:$D,Mouvements!$B:$B,$A95,Mouvements!$C:$C,"Entrée"))</f>
      </c>
      <c r="H95" s="9">
        <f>IF($A95="","",SUMIFS(Mouvements!$D:$D,Mouvements!$B:$B,$A95,Mouvements!$C:$C,"Sortie"))</f>
      </c>
      <c r="I95" s="9">
        <f>IF($A95="","",$F95+$G95-$H95)</f>
      </c>
      <c r="K95" s="9">
        <f>IF($A95="","",IF($I95&lt;=0,"RUPTURE",IF(AND($J95&gt;0,$I95&lt;=$J95),"À COMMANDER","En stock")))</f>
      </c>
      <c r="L95" s="10">
        <f>IF($A95="","",ROUND($I95*$E95,2))</f>
      </c>
    </row>
    <row r="96" spans="5:12" x14ac:dyDescent="0.25">
      <c r="E96" s="8"/>
      <c r="G96" s="9">
        <f>IF($A96="","",SUMIFS(Mouvements!$D:$D,Mouvements!$B:$B,$A96,Mouvements!$C:$C,"Entrée"))</f>
      </c>
      <c r="H96" s="9">
        <f>IF($A96="","",SUMIFS(Mouvements!$D:$D,Mouvements!$B:$B,$A96,Mouvements!$C:$C,"Sortie"))</f>
      </c>
      <c r="I96" s="9">
        <f>IF($A96="","",$F96+$G96-$H96)</f>
      </c>
      <c r="K96" s="9">
        <f>IF($A96="","",IF($I96&lt;=0,"RUPTURE",IF(AND($J96&gt;0,$I96&lt;=$J96),"À COMMANDER","En stock")))</f>
      </c>
      <c r="L96" s="10">
        <f>IF($A96="","",ROUND($I96*$E96,2))</f>
      </c>
    </row>
    <row r="97" spans="5:12" x14ac:dyDescent="0.25">
      <c r="E97" s="8"/>
      <c r="G97" s="9">
        <f>IF($A97="","",SUMIFS(Mouvements!$D:$D,Mouvements!$B:$B,$A97,Mouvements!$C:$C,"Entrée"))</f>
      </c>
      <c r="H97" s="9">
        <f>IF($A97="","",SUMIFS(Mouvements!$D:$D,Mouvements!$B:$B,$A97,Mouvements!$C:$C,"Sortie"))</f>
      </c>
      <c r="I97" s="9">
        <f>IF($A97="","",$F97+$G97-$H97)</f>
      </c>
      <c r="K97" s="9">
        <f>IF($A97="","",IF($I97&lt;=0,"RUPTURE",IF(AND($J97&gt;0,$I97&lt;=$J97),"À COMMANDER","En stock")))</f>
      </c>
      <c r="L97" s="10">
        <f>IF($A97="","",ROUND($I97*$E97,2))</f>
      </c>
    </row>
    <row r="98" spans="5:12" x14ac:dyDescent="0.25">
      <c r="E98" s="8"/>
      <c r="G98" s="9">
        <f>IF($A98="","",SUMIFS(Mouvements!$D:$D,Mouvements!$B:$B,$A98,Mouvements!$C:$C,"Entrée"))</f>
      </c>
      <c r="H98" s="9">
        <f>IF($A98="","",SUMIFS(Mouvements!$D:$D,Mouvements!$B:$B,$A98,Mouvements!$C:$C,"Sortie"))</f>
      </c>
      <c r="I98" s="9">
        <f>IF($A98="","",$F98+$G98-$H98)</f>
      </c>
      <c r="K98" s="9">
        <f>IF($A98="","",IF($I98&lt;=0,"RUPTURE",IF(AND($J98&gt;0,$I98&lt;=$J98),"À COMMANDER","En stock")))</f>
      </c>
      <c r="L98" s="10">
        <f>IF($A98="","",ROUND($I98*$E98,2))</f>
      </c>
    </row>
    <row r="99" spans="5:12" x14ac:dyDescent="0.25">
      <c r="E99" s="8"/>
      <c r="G99" s="9">
        <f>IF($A99="","",SUMIFS(Mouvements!$D:$D,Mouvements!$B:$B,$A99,Mouvements!$C:$C,"Entrée"))</f>
      </c>
      <c r="H99" s="9">
        <f>IF($A99="","",SUMIFS(Mouvements!$D:$D,Mouvements!$B:$B,$A99,Mouvements!$C:$C,"Sortie"))</f>
      </c>
      <c r="I99" s="9">
        <f>IF($A99="","",$F99+$G99-$H99)</f>
      </c>
      <c r="K99" s="9">
        <f>IF($A99="","",IF($I99&lt;=0,"RUPTURE",IF(AND($J99&gt;0,$I99&lt;=$J99),"À COMMANDER","En stock")))</f>
      </c>
      <c r="L99" s="10">
        <f>IF($A99="","",ROUND($I99*$E99,2))</f>
      </c>
    </row>
    <row r="100" spans="5:12" x14ac:dyDescent="0.25">
      <c r="E100" s="8"/>
      <c r="G100" s="9">
        <f>IF($A100="","",SUMIFS(Mouvements!$D:$D,Mouvements!$B:$B,$A100,Mouvements!$C:$C,"Entrée"))</f>
      </c>
      <c r="H100" s="9">
        <f>IF($A100="","",SUMIFS(Mouvements!$D:$D,Mouvements!$B:$B,$A100,Mouvements!$C:$C,"Sortie"))</f>
      </c>
      <c r="I100" s="9">
        <f>IF($A100="","",$F100+$G100-$H100)</f>
      </c>
      <c r="K100" s="9">
        <f>IF($A100="","",IF($I100&lt;=0,"RUPTURE",IF(AND($J100&gt;0,$I100&lt;=$J100),"À COMMANDER","En stock")))</f>
      </c>
      <c r="L100" s="10">
        <f>IF($A100="","",ROUND($I100*$E100,2))</f>
      </c>
    </row>
    <row r="101" spans="5:12" x14ac:dyDescent="0.25">
      <c r="E101" s="8"/>
      <c r="G101" s="9">
        <f>IF($A101="","",SUMIFS(Mouvements!$D:$D,Mouvements!$B:$B,$A101,Mouvements!$C:$C,"Entrée"))</f>
      </c>
      <c r="H101" s="9">
        <f>IF($A101="","",SUMIFS(Mouvements!$D:$D,Mouvements!$B:$B,$A101,Mouvements!$C:$C,"Sortie"))</f>
      </c>
      <c r="I101" s="9">
        <f>IF($A101="","",$F101+$G101-$H101)</f>
      </c>
      <c r="K101" s="9">
        <f>IF($A101="","",IF($I101&lt;=0,"RUPTURE",IF(AND($J101&gt;0,$I101&lt;=$J101),"À COMMANDER","En stock")))</f>
      </c>
      <c r="L101" s="10">
        <f>IF($A101="","",ROUND($I101*$E101,2))</f>
      </c>
    </row>
    <row r="102" spans="5:12" x14ac:dyDescent="0.25">
      <c r="E102" s="8"/>
      <c r="G102" s="9">
        <f>IF($A102="","",SUMIFS(Mouvements!$D:$D,Mouvements!$B:$B,$A102,Mouvements!$C:$C,"Entrée"))</f>
      </c>
      <c r="H102" s="9">
        <f>IF($A102="","",SUMIFS(Mouvements!$D:$D,Mouvements!$B:$B,$A102,Mouvements!$C:$C,"Sortie"))</f>
      </c>
      <c r="I102" s="9">
        <f>IF($A102="","",$F102+$G102-$H102)</f>
      </c>
      <c r="K102" s="9">
        <f>IF($A102="","",IF($I102&lt;=0,"RUPTURE",IF(AND($J102&gt;0,$I102&lt;=$J102),"À COMMANDER","En stock")))</f>
      </c>
      <c r="L102" s="10">
        <f>IF($A102="","",ROUND($I102*$E102,2))</f>
      </c>
    </row>
    <row r="103" spans="5:12" x14ac:dyDescent="0.25">
      <c r="E103" s="8"/>
      <c r="G103" s="9">
        <f>IF($A103="","",SUMIFS(Mouvements!$D:$D,Mouvements!$B:$B,$A103,Mouvements!$C:$C,"Entrée"))</f>
      </c>
      <c r="H103" s="9">
        <f>IF($A103="","",SUMIFS(Mouvements!$D:$D,Mouvements!$B:$B,$A103,Mouvements!$C:$C,"Sortie"))</f>
      </c>
      <c r="I103" s="9">
        <f>IF($A103="","",$F103+$G103-$H103)</f>
      </c>
      <c r="K103" s="9">
        <f>IF($A103="","",IF($I103&lt;=0,"RUPTURE",IF(AND($J103&gt;0,$I103&lt;=$J103),"À COMMANDER","En stock")))</f>
      </c>
      <c r="L103" s="10">
        <f>IF($A103="","",ROUND($I103*$E103,2))</f>
      </c>
    </row>
    <row r="104" spans="5:12" x14ac:dyDescent="0.25">
      <c r="E104" s="8"/>
      <c r="G104" s="9">
        <f>IF($A104="","",SUMIFS(Mouvements!$D:$D,Mouvements!$B:$B,$A104,Mouvements!$C:$C,"Entrée"))</f>
      </c>
      <c r="H104" s="9">
        <f>IF($A104="","",SUMIFS(Mouvements!$D:$D,Mouvements!$B:$B,$A104,Mouvements!$C:$C,"Sortie"))</f>
      </c>
      <c r="I104" s="9">
        <f>IF($A104="","",$F104+$G104-$H104)</f>
      </c>
      <c r="K104" s="9">
        <f>IF($A104="","",IF($I104&lt;=0,"RUPTURE",IF(AND($J104&gt;0,$I104&lt;=$J104),"À COMMANDER","En stock")))</f>
      </c>
      <c r="L104" s="10">
        <f>IF($A104="","",ROUND($I104*$E104,2))</f>
      </c>
    </row>
    <row r="105" spans="5:12" x14ac:dyDescent="0.25">
      <c r="E105" s="8"/>
      <c r="G105" s="9">
        <f>IF($A105="","",SUMIFS(Mouvements!$D:$D,Mouvements!$B:$B,$A105,Mouvements!$C:$C,"Entrée"))</f>
      </c>
      <c r="H105" s="9">
        <f>IF($A105="","",SUMIFS(Mouvements!$D:$D,Mouvements!$B:$B,$A105,Mouvements!$C:$C,"Sortie"))</f>
      </c>
      <c r="I105" s="9">
        <f>IF($A105="","",$F105+$G105-$H105)</f>
      </c>
      <c r="K105" s="9">
        <f>IF($A105="","",IF($I105&lt;=0,"RUPTURE",IF(AND($J105&gt;0,$I105&lt;=$J105),"À COMMANDER","En stock")))</f>
      </c>
      <c r="L105" s="10">
        <f>IF($A105="","",ROUND($I105*$E105,2))</f>
      </c>
    </row>
    <row r="106" spans="5:12" x14ac:dyDescent="0.25">
      <c r="E106" s="8"/>
      <c r="G106" s="9">
        <f>IF($A106="","",SUMIFS(Mouvements!$D:$D,Mouvements!$B:$B,$A106,Mouvements!$C:$C,"Entrée"))</f>
      </c>
      <c r="H106" s="9">
        <f>IF($A106="","",SUMIFS(Mouvements!$D:$D,Mouvements!$B:$B,$A106,Mouvements!$C:$C,"Sortie"))</f>
      </c>
      <c r="I106" s="9">
        <f>IF($A106="","",$F106+$G106-$H106)</f>
      </c>
      <c r="K106" s="9">
        <f>IF($A106="","",IF($I106&lt;=0,"RUPTURE",IF(AND($J106&gt;0,$I106&lt;=$J106),"À COMMANDER","En stock")))</f>
      </c>
      <c r="L106" s="10">
        <f>IF($A106="","",ROUND($I106*$E106,2))</f>
      </c>
    </row>
    <row r="107" spans="5:12" x14ac:dyDescent="0.25">
      <c r="E107" s="8"/>
      <c r="G107" s="9">
        <f>IF($A107="","",SUMIFS(Mouvements!$D:$D,Mouvements!$B:$B,$A107,Mouvements!$C:$C,"Entrée"))</f>
      </c>
      <c r="H107" s="9">
        <f>IF($A107="","",SUMIFS(Mouvements!$D:$D,Mouvements!$B:$B,$A107,Mouvements!$C:$C,"Sortie"))</f>
      </c>
      <c r="I107" s="9">
        <f>IF($A107="","",$F107+$G107-$H107)</f>
      </c>
      <c r="K107" s="9">
        <f>IF($A107="","",IF($I107&lt;=0,"RUPTURE",IF(AND($J107&gt;0,$I107&lt;=$J107),"À COMMANDER","En stock")))</f>
      </c>
      <c r="L107" s="10">
        <f>IF($A107="","",ROUND($I107*$E107,2))</f>
      </c>
    </row>
    <row r="108" spans="5:12" x14ac:dyDescent="0.25">
      <c r="E108" s="8"/>
      <c r="G108" s="9">
        <f>IF($A108="","",SUMIFS(Mouvements!$D:$D,Mouvements!$B:$B,$A108,Mouvements!$C:$C,"Entrée"))</f>
      </c>
      <c r="H108" s="9">
        <f>IF($A108="","",SUMIFS(Mouvements!$D:$D,Mouvements!$B:$B,$A108,Mouvements!$C:$C,"Sortie"))</f>
      </c>
      <c r="I108" s="9">
        <f>IF($A108="","",$F108+$G108-$H108)</f>
      </c>
      <c r="K108" s="9">
        <f>IF($A108="","",IF($I108&lt;=0,"RUPTURE",IF(AND($J108&gt;0,$I108&lt;=$J108),"À COMMANDER","En stock")))</f>
      </c>
      <c r="L108" s="10">
        <f>IF($A108="","",ROUND($I108*$E108,2))</f>
      </c>
    </row>
    <row r="109" spans="5:12" x14ac:dyDescent="0.25">
      <c r="E109" s="8"/>
      <c r="G109" s="9">
        <f>IF($A109="","",SUMIFS(Mouvements!$D:$D,Mouvements!$B:$B,$A109,Mouvements!$C:$C,"Entrée"))</f>
      </c>
      <c r="H109" s="9">
        <f>IF($A109="","",SUMIFS(Mouvements!$D:$D,Mouvements!$B:$B,$A109,Mouvements!$C:$C,"Sortie"))</f>
      </c>
      <c r="I109" s="9">
        <f>IF($A109="","",$F109+$G109-$H109)</f>
      </c>
      <c r="K109" s="9">
        <f>IF($A109="","",IF($I109&lt;=0,"RUPTURE",IF(AND($J109&gt;0,$I109&lt;=$J109),"À COMMANDER","En stock")))</f>
      </c>
      <c r="L109" s="10">
        <f>IF($A109="","",ROUND($I109*$E109,2))</f>
      </c>
    </row>
    <row r="110" spans="5:12" x14ac:dyDescent="0.25">
      <c r="E110" s="8"/>
      <c r="G110" s="9">
        <f>IF($A110="","",SUMIFS(Mouvements!$D:$D,Mouvements!$B:$B,$A110,Mouvements!$C:$C,"Entrée"))</f>
      </c>
      <c r="H110" s="9">
        <f>IF($A110="","",SUMIFS(Mouvements!$D:$D,Mouvements!$B:$B,$A110,Mouvements!$C:$C,"Sortie"))</f>
      </c>
      <c r="I110" s="9">
        <f>IF($A110="","",$F110+$G110-$H110)</f>
      </c>
      <c r="K110" s="9">
        <f>IF($A110="","",IF($I110&lt;=0,"RUPTURE",IF(AND($J110&gt;0,$I110&lt;=$J110),"À COMMANDER","En stock")))</f>
      </c>
      <c r="L110" s="10">
        <f>IF($A110="","",ROUND($I110*$E110,2))</f>
      </c>
    </row>
    <row r="111" spans="5:12" x14ac:dyDescent="0.25">
      <c r="E111" s="8"/>
      <c r="G111" s="9">
        <f>IF($A111="","",SUMIFS(Mouvements!$D:$D,Mouvements!$B:$B,$A111,Mouvements!$C:$C,"Entrée"))</f>
      </c>
      <c r="H111" s="9">
        <f>IF($A111="","",SUMIFS(Mouvements!$D:$D,Mouvements!$B:$B,$A111,Mouvements!$C:$C,"Sortie"))</f>
      </c>
      <c r="I111" s="9">
        <f>IF($A111="","",$F111+$G111-$H111)</f>
      </c>
      <c r="K111" s="9">
        <f>IF($A111="","",IF($I111&lt;=0,"RUPTURE",IF(AND($J111&gt;0,$I111&lt;=$J111),"À COMMANDER","En stock")))</f>
      </c>
      <c r="L111" s="10">
        <f>IF($A111="","",ROUND($I111*$E111,2))</f>
      </c>
    </row>
    <row r="112" spans="5:12" x14ac:dyDescent="0.25">
      <c r="E112" s="8"/>
      <c r="G112" s="9">
        <f>IF($A112="","",SUMIFS(Mouvements!$D:$D,Mouvements!$B:$B,$A112,Mouvements!$C:$C,"Entrée"))</f>
      </c>
      <c r="H112" s="9">
        <f>IF($A112="","",SUMIFS(Mouvements!$D:$D,Mouvements!$B:$B,$A112,Mouvements!$C:$C,"Sortie"))</f>
      </c>
      <c r="I112" s="9">
        <f>IF($A112="","",$F112+$G112-$H112)</f>
      </c>
      <c r="K112" s="9">
        <f>IF($A112="","",IF($I112&lt;=0,"RUPTURE",IF(AND($J112&gt;0,$I112&lt;=$J112),"À COMMANDER","En stock")))</f>
      </c>
      <c r="L112" s="10">
        <f>IF($A112="","",ROUND($I112*$E112,2))</f>
      </c>
    </row>
    <row r="113" spans="5:12" x14ac:dyDescent="0.25">
      <c r="E113" s="8"/>
      <c r="G113" s="9">
        <f>IF($A113="","",SUMIFS(Mouvements!$D:$D,Mouvements!$B:$B,$A113,Mouvements!$C:$C,"Entrée"))</f>
      </c>
      <c r="H113" s="9">
        <f>IF($A113="","",SUMIFS(Mouvements!$D:$D,Mouvements!$B:$B,$A113,Mouvements!$C:$C,"Sortie"))</f>
      </c>
      <c r="I113" s="9">
        <f>IF($A113="","",$F113+$G113-$H113)</f>
      </c>
      <c r="K113" s="9">
        <f>IF($A113="","",IF($I113&lt;=0,"RUPTURE",IF(AND($J113&gt;0,$I113&lt;=$J113),"À COMMANDER","En stock")))</f>
      </c>
      <c r="L113" s="10">
        <f>IF($A113="","",ROUND($I113*$E113,2))</f>
      </c>
    </row>
    <row r="114" spans="5:12" x14ac:dyDescent="0.25">
      <c r="E114" s="8"/>
      <c r="G114" s="9">
        <f>IF($A114="","",SUMIFS(Mouvements!$D:$D,Mouvements!$B:$B,$A114,Mouvements!$C:$C,"Entrée"))</f>
      </c>
      <c r="H114" s="9">
        <f>IF($A114="","",SUMIFS(Mouvements!$D:$D,Mouvements!$B:$B,$A114,Mouvements!$C:$C,"Sortie"))</f>
      </c>
      <c r="I114" s="9">
        <f>IF($A114="","",$F114+$G114-$H114)</f>
      </c>
      <c r="K114" s="9">
        <f>IF($A114="","",IF($I114&lt;=0,"RUPTURE",IF(AND($J114&gt;0,$I114&lt;=$J114),"À COMMANDER","En stock")))</f>
      </c>
      <c r="L114" s="10">
        <f>IF($A114="","",ROUND($I114*$E114,2))</f>
      </c>
    </row>
    <row r="115" spans="5:12" x14ac:dyDescent="0.25">
      <c r="E115" s="8"/>
      <c r="G115" s="9">
        <f>IF($A115="","",SUMIFS(Mouvements!$D:$D,Mouvements!$B:$B,$A115,Mouvements!$C:$C,"Entrée"))</f>
      </c>
      <c r="H115" s="9">
        <f>IF($A115="","",SUMIFS(Mouvements!$D:$D,Mouvements!$B:$B,$A115,Mouvements!$C:$C,"Sortie"))</f>
      </c>
      <c r="I115" s="9">
        <f>IF($A115="","",$F115+$G115-$H115)</f>
      </c>
      <c r="K115" s="9">
        <f>IF($A115="","",IF($I115&lt;=0,"RUPTURE",IF(AND($J115&gt;0,$I115&lt;=$J115),"À COMMANDER","En stock")))</f>
      </c>
      <c r="L115" s="10">
        <f>IF($A115="","",ROUND($I115*$E115,2))</f>
      </c>
    </row>
    <row r="116" spans="5:12" x14ac:dyDescent="0.25">
      <c r="E116" s="8"/>
      <c r="G116" s="9">
        <f>IF($A116="","",SUMIFS(Mouvements!$D:$D,Mouvements!$B:$B,$A116,Mouvements!$C:$C,"Entrée"))</f>
      </c>
      <c r="H116" s="9">
        <f>IF($A116="","",SUMIFS(Mouvements!$D:$D,Mouvements!$B:$B,$A116,Mouvements!$C:$C,"Sortie"))</f>
      </c>
      <c r="I116" s="9">
        <f>IF($A116="","",$F116+$G116-$H116)</f>
      </c>
      <c r="K116" s="9">
        <f>IF($A116="","",IF($I116&lt;=0,"RUPTURE",IF(AND($J116&gt;0,$I116&lt;=$J116),"À COMMANDER","En stock")))</f>
      </c>
      <c r="L116" s="10">
        <f>IF($A116="","",ROUND($I116*$E116,2))</f>
      </c>
    </row>
    <row r="117" spans="5:12" x14ac:dyDescent="0.25">
      <c r="E117" s="8"/>
      <c r="G117" s="9">
        <f>IF($A117="","",SUMIFS(Mouvements!$D:$D,Mouvements!$B:$B,$A117,Mouvements!$C:$C,"Entrée"))</f>
      </c>
      <c r="H117" s="9">
        <f>IF($A117="","",SUMIFS(Mouvements!$D:$D,Mouvements!$B:$B,$A117,Mouvements!$C:$C,"Sortie"))</f>
      </c>
      <c r="I117" s="9">
        <f>IF($A117="","",$F117+$G117-$H117)</f>
      </c>
      <c r="K117" s="9">
        <f>IF($A117="","",IF($I117&lt;=0,"RUPTURE",IF(AND($J117&gt;0,$I117&lt;=$J117),"À COMMANDER","En stock")))</f>
      </c>
      <c r="L117" s="10">
        <f>IF($A117="","",ROUND($I117*$E117,2))</f>
      </c>
    </row>
    <row r="118" spans="5:12" x14ac:dyDescent="0.25">
      <c r="E118" s="8"/>
      <c r="G118" s="9">
        <f>IF($A118="","",SUMIFS(Mouvements!$D:$D,Mouvements!$B:$B,$A118,Mouvements!$C:$C,"Entrée"))</f>
      </c>
      <c r="H118" s="9">
        <f>IF($A118="","",SUMIFS(Mouvements!$D:$D,Mouvements!$B:$B,$A118,Mouvements!$C:$C,"Sortie"))</f>
      </c>
      <c r="I118" s="9">
        <f>IF($A118="","",$F118+$G118-$H118)</f>
      </c>
      <c r="K118" s="9">
        <f>IF($A118="","",IF($I118&lt;=0,"RUPTURE",IF(AND($J118&gt;0,$I118&lt;=$J118),"À COMMANDER","En stock")))</f>
      </c>
      <c r="L118" s="10">
        <f>IF($A118="","",ROUND($I118*$E118,2))</f>
      </c>
    </row>
    <row r="119" spans="5:12" x14ac:dyDescent="0.25">
      <c r="E119" s="8"/>
      <c r="G119" s="9">
        <f>IF($A119="","",SUMIFS(Mouvements!$D:$D,Mouvements!$B:$B,$A119,Mouvements!$C:$C,"Entrée"))</f>
      </c>
      <c r="H119" s="9">
        <f>IF($A119="","",SUMIFS(Mouvements!$D:$D,Mouvements!$B:$B,$A119,Mouvements!$C:$C,"Sortie"))</f>
      </c>
      <c r="I119" s="9">
        <f>IF($A119="","",$F119+$G119-$H119)</f>
      </c>
      <c r="K119" s="9">
        <f>IF($A119="","",IF($I119&lt;=0,"RUPTURE",IF(AND($J119&gt;0,$I119&lt;=$J119),"À COMMANDER","En stock")))</f>
      </c>
      <c r="L119" s="10">
        <f>IF($A119="","",ROUND($I119*$E119,2))</f>
      </c>
    </row>
    <row r="120" spans="5:12" x14ac:dyDescent="0.25">
      <c r="E120" s="8"/>
      <c r="G120" s="9">
        <f>IF($A120="","",SUMIFS(Mouvements!$D:$D,Mouvements!$B:$B,$A120,Mouvements!$C:$C,"Entrée"))</f>
      </c>
      <c r="H120" s="9">
        <f>IF($A120="","",SUMIFS(Mouvements!$D:$D,Mouvements!$B:$B,$A120,Mouvements!$C:$C,"Sortie"))</f>
      </c>
      <c r="I120" s="9">
        <f>IF($A120="","",$F120+$G120-$H120)</f>
      </c>
      <c r="K120" s="9">
        <f>IF($A120="","",IF($I120&lt;=0,"RUPTURE",IF(AND($J120&gt;0,$I120&lt;=$J120),"À COMMANDER","En stock")))</f>
      </c>
      <c r="L120" s="10">
        <f>IF($A120="","",ROUND($I120*$E120,2))</f>
      </c>
    </row>
    <row r="121" spans="5:12" x14ac:dyDescent="0.25">
      <c r="E121" s="8"/>
      <c r="G121" s="9">
        <f>IF($A121="","",SUMIFS(Mouvements!$D:$D,Mouvements!$B:$B,$A121,Mouvements!$C:$C,"Entrée"))</f>
      </c>
      <c r="H121" s="9">
        <f>IF($A121="","",SUMIFS(Mouvements!$D:$D,Mouvements!$B:$B,$A121,Mouvements!$C:$C,"Sortie"))</f>
      </c>
      <c r="I121" s="9">
        <f>IF($A121="","",$F121+$G121-$H121)</f>
      </c>
      <c r="K121" s="9">
        <f>IF($A121="","",IF($I121&lt;=0,"RUPTURE",IF(AND($J121&gt;0,$I121&lt;=$J121),"À COMMANDER","En stock")))</f>
      </c>
      <c r="L121" s="10">
        <f>IF($A121="","",ROUND($I121*$E121,2))</f>
      </c>
    </row>
    <row r="122" spans="5:12" x14ac:dyDescent="0.25">
      <c r="E122" s="8"/>
      <c r="G122" s="9">
        <f>IF($A122="","",SUMIFS(Mouvements!$D:$D,Mouvements!$B:$B,$A122,Mouvements!$C:$C,"Entrée"))</f>
      </c>
      <c r="H122" s="9">
        <f>IF($A122="","",SUMIFS(Mouvements!$D:$D,Mouvements!$B:$B,$A122,Mouvements!$C:$C,"Sortie"))</f>
      </c>
      <c r="I122" s="9">
        <f>IF($A122="","",$F122+$G122-$H122)</f>
      </c>
      <c r="K122" s="9">
        <f>IF($A122="","",IF($I122&lt;=0,"RUPTURE",IF(AND($J122&gt;0,$I122&lt;=$J122),"À COMMANDER","En stock")))</f>
      </c>
      <c r="L122" s="10">
        <f>IF($A122="","",ROUND($I122*$E122,2))</f>
      </c>
    </row>
    <row r="123" spans="5:12" x14ac:dyDescent="0.25">
      <c r="E123" s="8"/>
      <c r="G123" s="9">
        <f>IF($A123="","",SUMIFS(Mouvements!$D:$D,Mouvements!$B:$B,$A123,Mouvements!$C:$C,"Entrée"))</f>
      </c>
      <c r="H123" s="9">
        <f>IF($A123="","",SUMIFS(Mouvements!$D:$D,Mouvements!$B:$B,$A123,Mouvements!$C:$C,"Sortie"))</f>
      </c>
      <c r="I123" s="9">
        <f>IF($A123="","",$F123+$G123-$H123)</f>
      </c>
      <c r="K123" s="9">
        <f>IF($A123="","",IF($I123&lt;=0,"RUPTURE",IF(AND($J123&gt;0,$I123&lt;=$J123),"À COMMANDER","En stock")))</f>
      </c>
      <c r="L123" s="10">
        <f>IF($A123="","",ROUND($I123*$E123,2))</f>
      </c>
    </row>
    <row r="124" spans="5:12" x14ac:dyDescent="0.25">
      <c r="E124" s="8"/>
      <c r="G124" s="9">
        <f>IF($A124="","",SUMIFS(Mouvements!$D:$D,Mouvements!$B:$B,$A124,Mouvements!$C:$C,"Entrée"))</f>
      </c>
      <c r="H124" s="9">
        <f>IF($A124="","",SUMIFS(Mouvements!$D:$D,Mouvements!$B:$B,$A124,Mouvements!$C:$C,"Sortie"))</f>
      </c>
      <c r="I124" s="9">
        <f>IF($A124="","",$F124+$G124-$H124)</f>
      </c>
      <c r="K124" s="9">
        <f>IF($A124="","",IF($I124&lt;=0,"RUPTURE",IF(AND($J124&gt;0,$I124&lt;=$J124),"À COMMANDER","En stock")))</f>
      </c>
      <c r="L124" s="10">
        <f>IF($A124="","",ROUND($I124*$E124,2))</f>
      </c>
    </row>
    <row r="125" spans="5:12" x14ac:dyDescent="0.25">
      <c r="E125" s="8"/>
      <c r="G125" s="9">
        <f>IF($A125="","",SUMIFS(Mouvements!$D:$D,Mouvements!$B:$B,$A125,Mouvements!$C:$C,"Entrée"))</f>
      </c>
      <c r="H125" s="9">
        <f>IF($A125="","",SUMIFS(Mouvements!$D:$D,Mouvements!$B:$B,$A125,Mouvements!$C:$C,"Sortie"))</f>
      </c>
      <c r="I125" s="9">
        <f>IF($A125="","",$F125+$G125-$H125)</f>
      </c>
      <c r="K125" s="9">
        <f>IF($A125="","",IF($I125&lt;=0,"RUPTURE",IF(AND($J125&gt;0,$I125&lt;=$J125),"À COMMANDER","En stock")))</f>
      </c>
      <c r="L125" s="10">
        <f>IF($A125="","",ROUND($I125*$E125,2))</f>
      </c>
    </row>
    <row r="126" spans="5:12" x14ac:dyDescent="0.25">
      <c r="E126" s="8"/>
      <c r="G126" s="9">
        <f>IF($A126="","",SUMIFS(Mouvements!$D:$D,Mouvements!$B:$B,$A126,Mouvements!$C:$C,"Entrée"))</f>
      </c>
      <c r="H126" s="9">
        <f>IF($A126="","",SUMIFS(Mouvements!$D:$D,Mouvements!$B:$B,$A126,Mouvements!$C:$C,"Sortie"))</f>
      </c>
      <c r="I126" s="9">
        <f>IF($A126="","",$F126+$G126-$H126)</f>
      </c>
      <c r="K126" s="9">
        <f>IF($A126="","",IF($I126&lt;=0,"RUPTURE",IF(AND($J126&gt;0,$I126&lt;=$J126),"À COMMANDER","En stock")))</f>
      </c>
      <c r="L126" s="10">
        <f>IF($A126="","",ROUND($I126*$E126,2))</f>
      </c>
    </row>
    <row r="127" spans="5:12" x14ac:dyDescent="0.25">
      <c r="E127" s="8"/>
      <c r="G127" s="9">
        <f>IF($A127="","",SUMIFS(Mouvements!$D:$D,Mouvements!$B:$B,$A127,Mouvements!$C:$C,"Entrée"))</f>
      </c>
      <c r="H127" s="9">
        <f>IF($A127="","",SUMIFS(Mouvements!$D:$D,Mouvements!$B:$B,$A127,Mouvements!$C:$C,"Sortie"))</f>
      </c>
      <c r="I127" s="9">
        <f>IF($A127="","",$F127+$G127-$H127)</f>
      </c>
      <c r="K127" s="9">
        <f>IF($A127="","",IF($I127&lt;=0,"RUPTURE",IF(AND($J127&gt;0,$I127&lt;=$J127),"À COMMANDER","En stock")))</f>
      </c>
      <c r="L127" s="10">
        <f>IF($A127="","",ROUND($I127*$E127,2))</f>
      </c>
    </row>
    <row r="128" spans="5:12" x14ac:dyDescent="0.25">
      <c r="E128" s="8"/>
      <c r="G128" s="9">
        <f>IF($A128="","",SUMIFS(Mouvements!$D:$D,Mouvements!$B:$B,$A128,Mouvements!$C:$C,"Entrée"))</f>
      </c>
      <c r="H128" s="9">
        <f>IF($A128="","",SUMIFS(Mouvements!$D:$D,Mouvements!$B:$B,$A128,Mouvements!$C:$C,"Sortie"))</f>
      </c>
      <c r="I128" s="9">
        <f>IF($A128="","",$F128+$G128-$H128)</f>
      </c>
      <c r="K128" s="9">
        <f>IF($A128="","",IF($I128&lt;=0,"RUPTURE",IF(AND($J128&gt;0,$I128&lt;=$J128),"À COMMANDER","En stock")))</f>
      </c>
      <c r="L128" s="10">
        <f>IF($A128="","",ROUND($I128*$E128,2))</f>
      </c>
    </row>
    <row r="129" spans="5:12" x14ac:dyDescent="0.25">
      <c r="E129" s="8"/>
      <c r="G129" s="9">
        <f>IF($A129="","",SUMIFS(Mouvements!$D:$D,Mouvements!$B:$B,$A129,Mouvements!$C:$C,"Entrée"))</f>
      </c>
      <c r="H129" s="9">
        <f>IF($A129="","",SUMIFS(Mouvements!$D:$D,Mouvements!$B:$B,$A129,Mouvements!$C:$C,"Sortie"))</f>
      </c>
      <c r="I129" s="9">
        <f>IF($A129="","",$F129+$G129-$H129)</f>
      </c>
      <c r="K129" s="9">
        <f>IF($A129="","",IF($I129&lt;=0,"RUPTURE",IF(AND($J129&gt;0,$I129&lt;=$J129),"À COMMANDER","En stock")))</f>
      </c>
      <c r="L129" s="10">
        <f>IF($A129="","",ROUND($I129*$E129,2))</f>
      </c>
    </row>
    <row r="130" spans="5:12" x14ac:dyDescent="0.25">
      <c r="E130" s="8"/>
      <c r="G130" s="9">
        <f>IF($A130="","",SUMIFS(Mouvements!$D:$D,Mouvements!$B:$B,$A130,Mouvements!$C:$C,"Entrée"))</f>
      </c>
      <c r="H130" s="9">
        <f>IF($A130="","",SUMIFS(Mouvements!$D:$D,Mouvements!$B:$B,$A130,Mouvements!$C:$C,"Sortie"))</f>
      </c>
      <c r="I130" s="9">
        <f>IF($A130="","",$F130+$G130-$H130)</f>
      </c>
      <c r="K130" s="9">
        <f>IF($A130="","",IF($I130&lt;=0,"RUPTURE",IF(AND($J130&gt;0,$I130&lt;=$J130),"À COMMANDER","En stock")))</f>
      </c>
      <c r="L130" s="10">
        <f>IF($A130="","",ROUND($I130*$E130,2))</f>
      </c>
    </row>
    <row r="131" spans="5:12" x14ac:dyDescent="0.25">
      <c r="E131" s="8"/>
      <c r="G131" s="9">
        <f>IF($A131="","",SUMIFS(Mouvements!$D:$D,Mouvements!$B:$B,$A131,Mouvements!$C:$C,"Entrée"))</f>
      </c>
      <c r="H131" s="9">
        <f>IF($A131="","",SUMIFS(Mouvements!$D:$D,Mouvements!$B:$B,$A131,Mouvements!$C:$C,"Sortie"))</f>
      </c>
      <c r="I131" s="9">
        <f>IF($A131="","",$F131+$G131-$H131)</f>
      </c>
      <c r="K131" s="9">
        <f>IF($A131="","",IF($I131&lt;=0,"RUPTURE",IF(AND($J131&gt;0,$I131&lt;=$J131),"À COMMANDER","En stock")))</f>
      </c>
      <c r="L131" s="10">
        <f>IF($A131="","",ROUND($I131*$E131,2))</f>
      </c>
    </row>
    <row r="132" spans="5:12" x14ac:dyDescent="0.25">
      <c r="E132" s="8"/>
      <c r="G132" s="9">
        <f>IF($A132="","",SUMIFS(Mouvements!$D:$D,Mouvements!$B:$B,$A132,Mouvements!$C:$C,"Entrée"))</f>
      </c>
      <c r="H132" s="9">
        <f>IF($A132="","",SUMIFS(Mouvements!$D:$D,Mouvements!$B:$B,$A132,Mouvements!$C:$C,"Sortie"))</f>
      </c>
      <c r="I132" s="9">
        <f>IF($A132="","",$F132+$G132-$H132)</f>
      </c>
      <c r="K132" s="9">
        <f>IF($A132="","",IF($I132&lt;=0,"RUPTURE",IF(AND($J132&gt;0,$I132&lt;=$J132),"À COMMANDER","En stock")))</f>
      </c>
      <c r="L132" s="10">
        <f>IF($A132="","",ROUND($I132*$E132,2))</f>
      </c>
    </row>
    <row r="133" spans="5:12" x14ac:dyDescent="0.25">
      <c r="E133" s="8"/>
      <c r="G133" s="9">
        <f>IF($A133="","",SUMIFS(Mouvements!$D:$D,Mouvements!$B:$B,$A133,Mouvements!$C:$C,"Entrée"))</f>
      </c>
      <c r="H133" s="9">
        <f>IF($A133="","",SUMIFS(Mouvements!$D:$D,Mouvements!$B:$B,$A133,Mouvements!$C:$C,"Sortie"))</f>
      </c>
      <c r="I133" s="9">
        <f>IF($A133="","",$F133+$G133-$H133)</f>
      </c>
      <c r="K133" s="9">
        <f>IF($A133="","",IF($I133&lt;=0,"RUPTURE",IF(AND($J133&gt;0,$I133&lt;=$J133),"À COMMANDER","En stock")))</f>
      </c>
      <c r="L133" s="10">
        <f>IF($A133="","",ROUND($I133*$E133,2))</f>
      </c>
    </row>
    <row r="134" spans="5:12" x14ac:dyDescent="0.25">
      <c r="E134" s="8"/>
      <c r="G134" s="9">
        <f>IF($A134="","",SUMIFS(Mouvements!$D:$D,Mouvements!$B:$B,$A134,Mouvements!$C:$C,"Entrée"))</f>
      </c>
      <c r="H134" s="9">
        <f>IF($A134="","",SUMIFS(Mouvements!$D:$D,Mouvements!$B:$B,$A134,Mouvements!$C:$C,"Sortie"))</f>
      </c>
      <c r="I134" s="9">
        <f>IF($A134="","",$F134+$G134-$H134)</f>
      </c>
      <c r="K134" s="9">
        <f>IF($A134="","",IF($I134&lt;=0,"RUPTURE",IF(AND($J134&gt;0,$I134&lt;=$J134),"À COMMANDER","En stock")))</f>
      </c>
      <c r="L134" s="10">
        <f>IF($A134="","",ROUND($I134*$E134,2))</f>
      </c>
    </row>
    <row r="135" spans="5:12" x14ac:dyDescent="0.25">
      <c r="E135" s="8"/>
      <c r="G135" s="9">
        <f>IF($A135="","",SUMIFS(Mouvements!$D:$D,Mouvements!$B:$B,$A135,Mouvements!$C:$C,"Entrée"))</f>
      </c>
      <c r="H135" s="9">
        <f>IF($A135="","",SUMIFS(Mouvements!$D:$D,Mouvements!$B:$B,$A135,Mouvements!$C:$C,"Sortie"))</f>
      </c>
      <c r="I135" s="9">
        <f>IF($A135="","",$F135+$G135-$H135)</f>
      </c>
      <c r="K135" s="9">
        <f>IF($A135="","",IF($I135&lt;=0,"RUPTURE",IF(AND($J135&gt;0,$I135&lt;=$J135),"À COMMANDER","En stock")))</f>
      </c>
      <c r="L135" s="10">
        <f>IF($A135="","",ROUND($I135*$E135,2))</f>
      </c>
    </row>
    <row r="136" spans="5:12" x14ac:dyDescent="0.25">
      <c r="E136" s="8"/>
      <c r="G136" s="9">
        <f>IF($A136="","",SUMIFS(Mouvements!$D:$D,Mouvements!$B:$B,$A136,Mouvements!$C:$C,"Entrée"))</f>
      </c>
      <c r="H136" s="9">
        <f>IF($A136="","",SUMIFS(Mouvements!$D:$D,Mouvements!$B:$B,$A136,Mouvements!$C:$C,"Sortie"))</f>
      </c>
      <c r="I136" s="9">
        <f>IF($A136="","",$F136+$G136-$H136)</f>
      </c>
      <c r="K136" s="9">
        <f>IF($A136="","",IF($I136&lt;=0,"RUPTURE",IF(AND($J136&gt;0,$I136&lt;=$J136),"À COMMANDER","En stock")))</f>
      </c>
      <c r="L136" s="10">
        <f>IF($A136="","",ROUND($I136*$E136,2))</f>
      </c>
    </row>
    <row r="137" spans="5:12" x14ac:dyDescent="0.25">
      <c r="E137" s="8"/>
      <c r="G137" s="9">
        <f>IF($A137="","",SUMIFS(Mouvements!$D:$D,Mouvements!$B:$B,$A137,Mouvements!$C:$C,"Entrée"))</f>
      </c>
      <c r="H137" s="9">
        <f>IF($A137="","",SUMIFS(Mouvements!$D:$D,Mouvements!$B:$B,$A137,Mouvements!$C:$C,"Sortie"))</f>
      </c>
      <c r="I137" s="9">
        <f>IF($A137="","",$F137+$G137-$H137)</f>
      </c>
      <c r="K137" s="9">
        <f>IF($A137="","",IF($I137&lt;=0,"RUPTURE",IF(AND($J137&gt;0,$I137&lt;=$J137),"À COMMANDER","En stock")))</f>
      </c>
      <c r="L137" s="10">
        <f>IF($A137="","",ROUND($I137*$E137,2))</f>
      </c>
    </row>
    <row r="138" spans="5:12" x14ac:dyDescent="0.25">
      <c r="E138" s="8"/>
      <c r="G138" s="9">
        <f>IF($A138="","",SUMIFS(Mouvements!$D:$D,Mouvements!$B:$B,$A138,Mouvements!$C:$C,"Entrée"))</f>
      </c>
      <c r="H138" s="9">
        <f>IF($A138="","",SUMIFS(Mouvements!$D:$D,Mouvements!$B:$B,$A138,Mouvements!$C:$C,"Sortie"))</f>
      </c>
      <c r="I138" s="9">
        <f>IF($A138="","",$F138+$G138-$H138)</f>
      </c>
      <c r="K138" s="9">
        <f>IF($A138="","",IF($I138&lt;=0,"RUPTURE",IF(AND($J138&gt;0,$I138&lt;=$J138),"À COMMANDER","En stock")))</f>
      </c>
      <c r="L138" s="10">
        <f>IF($A138="","",ROUND($I138*$E138,2))</f>
      </c>
    </row>
    <row r="139" spans="5:12" x14ac:dyDescent="0.25">
      <c r="E139" s="8"/>
      <c r="G139" s="9">
        <f>IF($A139="","",SUMIFS(Mouvements!$D:$D,Mouvements!$B:$B,$A139,Mouvements!$C:$C,"Entrée"))</f>
      </c>
      <c r="H139" s="9">
        <f>IF($A139="","",SUMIFS(Mouvements!$D:$D,Mouvements!$B:$B,$A139,Mouvements!$C:$C,"Sortie"))</f>
      </c>
      <c r="I139" s="9">
        <f>IF($A139="","",$F139+$G139-$H139)</f>
      </c>
      <c r="K139" s="9">
        <f>IF($A139="","",IF($I139&lt;=0,"RUPTURE",IF(AND($J139&gt;0,$I139&lt;=$J139),"À COMMANDER","En stock")))</f>
      </c>
      <c r="L139" s="10">
        <f>IF($A139="","",ROUND($I139*$E139,2))</f>
      </c>
    </row>
    <row r="140" spans="5:12" x14ac:dyDescent="0.25">
      <c r="E140" s="8"/>
      <c r="G140" s="9">
        <f>IF($A140="","",SUMIFS(Mouvements!$D:$D,Mouvements!$B:$B,$A140,Mouvements!$C:$C,"Entrée"))</f>
      </c>
      <c r="H140" s="9">
        <f>IF($A140="","",SUMIFS(Mouvements!$D:$D,Mouvements!$B:$B,$A140,Mouvements!$C:$C,"Sortie"))</f>
      </c>
      <c r="I140" s="9">
        <f>IF($A140="","",$F140+$G140-$H140)</f>
      </c>
      <c r="K140" s="9">
        <f>IF($A140="","",IF($I140&lt;=0,"RUPTURE",IF(AND($J140&gt;0,$I140&lt;=$J140),"À COMMANDER","En stock")))</f>
      </c>
      <c r="L140" s="10">
        <f>IF($A140="","",ROUND($I140*$E140,2))</f>
      </c>
    </row>
    <row r="141" spans="5:12" x14ac:dyDescent="0.25">
      <c r="E141" s="8"/>
      <c r="G141" s="9">
        <f>IF($A141="","",SUMIFS(Mouvements!$D:$D,Mouvements!$B:$B,$A141,Mouvements!$C:$C,"Entrée"))</f>
      </c>
      <c r="H141" s="9">
        <f>IF($A141="","",SUMIFS(Mouvements!$D:$D,Mouvements!$B:$B,$A141,Mouvements!$C:$C,"Sortie"))</f>
      </c>
      <c r="I141" s="9">
        <f>IF($A141="","",$F141+$G141-$H141)</f>
      </c>
      <c r="K141" s="9">
        <f>IF($A141="","",IF($I141&lt;=0,"RUPTURE",IF(AND($J141&gt;0,$I141&lt;=$J141),"À COMMANDER","En stock")))</f>
      </c>
      <c r="L141" s="10">
        <f>IF($A141="","",ROUND($I141*$E141,2))</f>
      </c>
    </row>
    <row r="142" spans="5:12" x14ac:dyDescent="0.25">
      <c r="E142" s="8"/>
      <c r="G142" s="9">
        <f>IF($A142="","",SUMIFS(Mouvements!$D:$D,Mouvements!$B:$B,$A142,Mouvements!$C:$C,"Entrée"))</f>
      </c>
      <c r="H142" s="9">
        <f>IF($A142="","",SUMIFS(Mouvements!$D:$D,Mouvements!$B:$B,$A142,Mouvements!$C:$C,"Sortie"))</f>
      </c>
      <c r="I142" s="9">
        <f>IF($A142="","",$F142+$G142-$H142)</f>
      </c>
      <c r="K142" s="9">
        <f>IF($A142="","",IF($I142&lt;=0,"RUPTURE",IF(AND($J142&gt;0,$I142&lt;=$J142),"À COMMANDER","En stock")))</f>
      </c>
      <c r="L142" s="10">
        <f>IF($A142="","",ROUND($I142*$E142,2))</f>
      </c>
    </row>
    <row r="143" spans="5:12" x14ac:dyDescent="0.25">
      <c r="E143" s="8"/>
      <c r="G143" s="9">
        <f>IF($A143="","",SUMIFS(Mouvements!$D:$D,Mouvements!$B:$B,$A143,Mouvements!$C:$C,"Entrée"))</f>
      </c>
      <c r="H143" s="9">
        <f>IF($A143="","",SUMIFS(Mouvements!$D:$D,Mouvements!$B:$B,$A143,Mouvements!$C:$C,"Sortie"))</f>
      </c>
      <c r="I143" s="9">
        <f>IF($A143="","",$F143+$G143-$H143)</f>
      </c>
      <c r="K143" s="9">
        <f>IF($A143="","",IF($I143&lt;=0,"RUPTURE",IF(AND($J143&gt;0,$I143&lt;=$J143),"À COMMANDER","En stock")))</f>
      </c>
      <c r="L143" s="10">
        <f>IF($A143="","",ROUND($I143*$E143,2))</f>
      </c>
    </row>
    <row r="144" spans="5:12" x14ac:dyDescent="0.25">
      <c r="E144" s="8"/>
      <c r="G144" s="9">
        <f>IF($A144="","",SUMIFS(Mouvements!$D:$D,Mouvements!$B:$B,$A144,Mouvements!$C:$C,"Entrée"))</f>
      </c>
      <c r="H144" s="9">
        <f>IF($A144="","",SUMIFS(Mouvements!$D:$D,Mouvements!$B:$B,$A144,Mouvements!$C:$C,"Sortie"))</f>
      </c>
      <c r="I144" s="9">
        <f>IF($A144="","",$F144+$G144-$H144)</f>
      </c>
      <c r="K144" s="9">
        <f>IF($A144="","",IF($I144&lt;=0,"RUPTURE",IF(AND($J144&gt;0,$I144&lt;=$J144),"À COMMANDER","En stock")))</f>
      </c>
      <c r="L144" s="10">
        <f>IF($A144="","",ROUND($I144*$E144,2))</f>
      </c>
    </row>
    <row r="145" spans="5:12" x14ac:dyDescent="0.25">
      <c r="E145" s="8"/>
      <c r="G145" s="9">
        <f>IF($A145="","",SUMIFS(Mouvements!$D:$D,Mouvements!$B:$B,$A145,Mouvements!$C:$C,"Entrée"))</f>
      </c>
      <c r="H145" s="9">
        <f>IF($A145="","",SUMIFS(Mouvements!$D:$D,Mouvements!$B:$B,$A145,Mouvements!$C:$C,"Sortie"))</f>
      </c>
      <c r="I145" s="9">
        <f>IF($A145="","",$F145+$G145-$H145)</f>
      </c>
      <c r="K145" s="9">
        <f>IF($A145="","",IF($I145&lt;=0,"RUPTURE",IF(AND($J145&gt;0,$I145&lt;=$J145),"À COMMANDER","En stock")))</f>
      </c>
      <c r="L145" s="10">
        <f>IF($A145="","",ROUND($I145*$E145,2))</f>
      </c>
    </row>
    <row r="146" spans="5:12" x14ac:dyDescent="0.25">
      <c r="E146" s="8"/>
      <c r="G146" s="9">
        <f>IF($A146="","",SUMIFS(Mouvements!$D:$D,Mouvements!$B:$B,$A146,Mouvements!$C:$C,"Entrée"))</f>
      </c>
      <c r="H146" s="9">
        <f>IF($A146="","",SUMIFS(Mouvements!$D:$D,Mouvements!$B:$B,$A146,Mouvements!$C:$C,"Sortie"))</f>
      </c>
      <c r="I146" s="9">
        <f>IF($A146="","",$F146+$G146-$H146)</f>
      </c>
      <c r="K146" s="9">
        <f>IF($A146="","",IF($I146&lt;=0,"RUPTURE",IF(AND($J146&gt;0,$I146&lt;=$J146),"À COMMANDER","En stock")))</f>
      </c>
      <c r="L146" s="10">
        <f>IF($A146="","",ROUND($I146*$E146,2))</f>
      </c>
    </row>
    <row r="147" spans="5:12" x14ac:dyDescent="0.25">
      <c r="E147" s="8"/>
      <c r="G147" s="9">
        <f>IF($A147="","",SUMIFS(Mouvements!$D:$D,Mouvements!$B:$B,$A147,Mouvements!$C:$C,"Entrée"))</f>
      </c>
      <c r="H147" s="9">
        <f>IF($A147="","",SUMIFS(Mouvements!$D:$D,Mouvements!$B:$B,$A147,Mouvements!$C:$C,"Sortie"))</f>
      </c>
      <c r="I147" s="9">
        <f>IF($A147="","",$F147+$G147-$H147)</f>
      </c>
      <c r="K147" s="9">
        <f>IF($A147="","",IF($I147&lt;=0,"RUPTURE",IF(AND($J147&gt;0,$I147&lt;=$J147),"À COMMANDER","En stock")))</f>
      </c>
      <c r="L147" s="10">
        <f>IF($A147="","",ROUND($I147*$E147,2))</f>
      </c>
    </row>
    <row r="148" spans="5:12" x14ac:dyDescent="0.25">
      <c r="E148" s="8"/>
      <c r="G148" s="9">
        <f>IF($A148="","",SUMIFS(Mouvements!$D:$D,Mouvements!$B:$B,$A148,Mouvements!$C:$C,"Entrée"))</f>
      </c>
      <c r="H148" s="9">
        <f>IF($A148="","",SUMIFS(Mouvements!$D:$D,Mouvements!$B:$B,$A148,Mouvements!$C:$C,"Sortie"))</f>
      </c>
      <c r="I148" s="9">
        <f>IF($A148="","",$F148+$G148-$H148)</f>
      </c>
      <c r="K148" s="9">
        <f>IF($A148="","",IF($I148&lt;=0,"RUPTURE",IF(AND($J148&gt;0,$I148&lt;=$J148),"À COMMANDER","En stock")))</f>
      </c>
      <c r="L148" s="10">
        <f>IF($A148="","",ROUND($I148*$E148,2))</f>
      </c>
    </row>
    <row r="149" spans="5:12" x14ac:dyDescent="0.25">
      <c r="E149" s="8"/>
      <c r="G149" s="9">
        <f>IF($A149="","",SUMIFS(Mouvements!$D:$D,Mouvements!$B:$B,$A149,Mouvements!$C:$C,"Entrée"))</f>
      </c>
      <c r="H149" s="9">
        <f>IF($A149="","",SUMIFS(Mouvements!$D:$D,Mouvements!$B:$B,$A149,Mouvements!$C:$C,"Sortie"))</f>
      </c>
      <c r="I149" s="9">
        <f>IF($A149="","",$F149+$G149-$H149)</f>
      </c>
      <c r="K149" s="9">
        <f>IF($A149="","",IF($I149&lt;=0,"RUPTURE",IF(AND($J149&gt;0,$I149&lt;=$J149),"À COMMANDER","En stock")))</f>
      </c>
      <c r="L149" s="10">
        <f>IF($A149="","",ROUND($I149*$E149,2))</f>
      </c>
    </row>
    <row r="150" spans="5:12" x14ac:dyDescent="0.25">
      <c r="E150" s="8"/>
      <c r="G150" s="9">
        <f>IF($A150="","",SUMIFS(Mouvements!$D:$D,Mouvements!$B:$B,$A150,Mouvements!$C:$C,"Entrée"))</f>
      </c>
      <c r="H150" s="9">
        <f>IF($A150="","",SUMIFS(Mouvements!$D:$D,Mouvements!$B:$B,$A150,Mouvements!$C:$C,"Sortie"))</f>
      </c>
      <c r="I150" s="9">
        <f>IF($A150="","",$F150+$G150-$H150)</f>
      </c>
      <c r="K150" s="9">
        <f>IF($A150="","",IF($I150&lt;=0,"RUPTURE",IF(AND($J150&gt;0,$I150&lt;=$J150),"À COMMANDER","En stock")))</f>
      </c>
      <c r="L150" s="10">
        <f>IF($A150="","",ROUND($I150*$E150,2))</f>
      </c>
    </row>
    <row r="151" spans="5:12" x14ac:dyDescent="0.25">
      <c r="E151" s="8"/>
      <c r="G151" s="9">
        <f>IF($A151="","",SUMIFS(Mouvements!$D:$D,Mouvements!$B:$B,$A151,Mouvements!$C:$C,"Entrée"))</f>
      </c>
      <c r="H151" s="9">
        <f>IF($A151="","",SUMIFS(Mouvements!$D:$D,Mouvements!$B:$B,$A151,Mouvements!$C:$C,"Sortie"))</f>
      </c>
      <c r="I151" s="9">
        <f>IF($A151="","",$F151+$G151-$H151)</f>
      </c>
      <c r="K151" s="9">
        <f>IF($A151="","",IF($I151&lt;=0,"RUPTURE",IF(AND($J151&gt;0,$I151&lt;=$J151),"À COMMANDER","En stock")))</f>
      </c>
      <c r="L151" s="10">
        <f>IF($A151="","",ROUND($I151*$E151,2))</f>
      </c>
    </row>
    <row r="152" spans="5:12" x14ac:dyDescent="0.25">
      <c r="E152" s="8"/>
      <c r="G152" s="9">
        <f>IF($A152="","",SUMIFS(Mouvements!$D:$D,Mouvements!$B:$B,$A152,Mouvements!$C:$C,"Entrée"))</f>
      </c>
      <c r="H152" s="9">
        <f>IF($A152="","",SUMIFS(Mouvements!$D:$D,Mouvements!$B:$B,$A152,Mouvements!$C:$C,"Sortie"))</f>
      </c>
      <c r="I152" s="9">
        <f>IF($A152="","",$F152+$G152-$H152)</f>
      </c>
      <c r="K152" s="9">
        <f>IF($A152="","",IF($I152&lt;=0,"RUPTURE",IF(AND($J152&gt;0,$I152&lt;=$J152),"À COMMANDER","En stock")))</f>
      </c>
      <c r="L152" s="10">
        <f>IF($A152="","",ROUND($I152*$E152,2))</f>
      </c>
    </row>
    <row r="153" spans="5:12" x14ac:dyDescent="0.25">
      <c r="E153" s="8"/>
      <c r="G153" s="9">
        <f>IF($A153="","",SUMIFS(Mouvements!$D:$D,Mouvements!$B:$B,$A153,Mouvements!$C:$C,"Entrée"))</f>
      </c>
      <c r="H153" s="9">
        <f>IF($A153="","",SUMIFS(Mouvements!$D:$D,Mouvements!$B:$B,$A153,Mouvements!$C:$C,"Sortie"))</f>
      </c>
      <c r="I153" s="9">
        <f>IF($A153="","",$F153+$G153-$H153)</f>
      </c>
      <c r="K153" s="9">
        <f>IF($A153="","",IF($I153&lt;=0,"RUPTURE",IF(AND($J153&gt;0,$I153&lt;=$J153),"À COMMANDER","En stock")))</f>
      </c>
      <c r="L153" s="10">
        <f>IF($A153="","",ROUND($I153*$E153,2))</f>
      </c>
    </row>
    <row r="154" spans="5:12" x14ac:dyDescent="0.25">
      <c r="E154" s="8"/>
      <c r="G154" s="9">
        <f>IF($A154="","",SUMIFS(Mouvements!$D:$D,Mouvements!$B:$B,$A154,Mouvements!$C:$C,"Entrée"))</f>
      </c>
      <c r="H154" s="9">
        <f>IF($A154="","",SUMIFS(Mouvements!$D:$D,Mouvements!$B:$B,$A154,Mouvements!$C:$C,"Sortie"))</f>
      </c>
      <c r="I154" s="9">
        <f>IF($A154="","",$F154+$G154-$H154)</f>
      </c>
      <c r="K154" s="9">
        <f>IF($A154="","",IF($I154&lt;=0,"RUPTURE",IF(AND($J154&gt;0,$I154&lt;=$J154),"À COMMANDER","En stock")))</f>
      </c>
      <c r="L154" s="10">
        <f>IF($A154="","",ROUND($I154*$E154,2))</f>
      </c>
    </row>
    <row r="155" spans="5:12" x14ac:dyDescent="0.25">
      <c r="E155" s="8"/>
      <c r="G155" s="9">
        <f>IF($A155="","",SUMIFS(Mouvements!$D:$D,Mouvements!$B:$B,$A155,Mouvements!$C:$C,"Entrée"))</f>
      </c>
      <c r="H155" s="9">
        <f>IF($A155="","",SUMIFS(Mouvements!$D:$D,Mouvements!$B:$B,$A155,Mouvements!$C:$C,"Sortie"))</f>
      </c>
      <c r="I155" s="9">
        <f>IF($A155="","",$F155+$G155-$H155)</f>
      </c>
      <c r="K155" s="9">
        <f>IF($A155="","",IF($I155&lt;=0,"RUPTURE",IF(AND($J155&gt;0,$I155&lt;=$J155),"À COMMANDER","En stock")))</f>
      </c>
      <c r="L155" s="10">
        <f>IF($A155="","",ROUND($I155*$E155,2))</f>
      </c>
    </row>
    <row r="156" spans="5:12" x14ac:dyDescent="0.25">
      <c r="E156" s="8"/>
      <c r="G156" s="9">
        <f>IF($A156="","",SUMIFS(Mouvements!$D:$D,Mouvements!$B:$B,$A156,Mouvements!$C:$C,"Entrée"))</f>
      </c>
      <c r="H156" s="9">
        <f>IF($A156="","",SUMIFS(Mouvements!$D:$D,Mouvements!$B:$B,$A156,Mouvements!$C:$C,"Sortie"))</f>
      </c>
      <c r="I156" s="9">
        <f>IF($A156="","",$F156+$G156-$H156)</f>
      </c>
      <c r="K156" s="9">
        <f>IF($A156="","",IF($I156&lt;=0,"RUPTURE",IF(AND($J156&gt;0,$I156&lt;=$J156),"À COMMANDER","En stock")))</f>
      </c>
      <c r="L156" s="10">
        <f>IF($A156="","",ROUND($I156*$E156,2))</f>
      </c>
    </row>
    <row r="157" spans="5:12" x14ac:dyDescent="0.25">
      <c r="E157" s="8"/>
      <c r="G157" s="9">
        <f>IF($A157="","",SUMIFS(Mouvements!$D:$D,Mouvements!$B:$B,$A157,Mouvements!$C:$C,"Entrée"))</f>
      </c>
      <c r="H157" s="9">
        <f>IF($A157="","",SUMIFS(Mouvements!$D:$D,Mouvements!$B:$B,$A157,Mouvements!$C:$C,"Sortie"))</f>
      </c>
      <c r="I157" s="9">
        <f>IF($A157="","",$F157+$G157-$H157)</f>
      </c>
      <c r="K157" s="9">
        <f>IF($A157="","",IF($I157&lt;=0,"RUPTURE",IF(AND($J157&gt;0,$I157&lt;=$J157),"À COMMANDER","En stock")))</f>
      </c>
      <c r="L157" s="10">
        <f>IF($A157="","",ROUND($I157*$E157,2))</f>
      </c>
    </row>
    <row r="158" spans="5:12" x14ac:dyDescent="0.25">
      <c r="E158" s="8"/>
      <c r="G158" s="9">
        <f>IF($A158="","",SUMIFS(Mouvements!$D:$D,Mouvements!$B:$B,$A158,Mouvements!$C:$C,"Entrée"))</f>
      </c>
      <c r="H158" s="9">
        <f>IF($A158="","",SUMIFS(Mouvements!$D:$D,Mouvements!$B:$B,$A158,Mouvements!$C:$C,"Sortie"))</f>
      </c>
      <c r="I158" s="9">
        <f>IF($A158="","",$F158+$G158-$H158)</f>
      </c>
      <c r="K158" s="9">
        <f>IF($A158="","",IF($I158&lt;=0,"RUPTURE",IF(AND($J158&gt;0,$I158&lt;=$J158),"À COMMANDER","En stock")))</f>
      </c>
      <c r="L158" s="10">
        <f>IF($A158="","",ROUND($I158*$E158,2))</f>
      </c>
    </row>
    <row r="159" spans="5:12" x14ac:dyDescent="0.25">
      <c r="E159" s="8"/>
      <c r="G159" s="9">
        <f>IF($A159="","",SUMIFS(Mouvements!$D:$D,Mouvements!$B:$B,$A159,Mouvements!$C:$C,"Entrée"))</f>
      </c>
      <c r="H159" s="9">
        <f>IF($A159="","",SUMIFS(Mouvements!$D:$D,Mouvements!$B:$B,$A159,Mouvements!$C:$C,"Sortie"))</f>
      </c>
      <c r="I159" s="9">
        <f>IF($A159="","",$F159+$G159-$H159)</f>
      </c>
      <c r="K159" s="9">
        <f>IF($A159="","",IF($I159&lt;=0,"RUPTURE",IF(AND($J159&gt;0,$I159&lt;=$J159),"À COMMANDER","En stock")))</f>
      </c>
      <c r="L159" s="10">
        <f>IF($A159="","",ROUND($I159*$E159,2))</f>
      </c>
    </row>
    <row r="160" spans="5:12" x14ac:dyDescent="0.25">
      <c r="E160" s="8"/>
      <c r="G160" s="9">
        <f>IF($A160="","",SUMIFS(Mouvements!$D:$D,Mouvements!$B:$B,$A160,Mouvements!$C:$C,"Entrée"))</f>
      </c>
      <c r="H160" s="9">
        <f>IF($A160="","",SUMIFS(Mouvements!$D:$D,Mouvements!$B:$B,$A160,Mouvements!$C:$C,"Sortie"))</f>
      </c>
      <c r="I160" s="9">
        <f>IF($A160="","",$F160+$G160-$H160)</f>
      </c>
      <c r="K160" s="9">
        <f>IF($A160="","",IF($I160&lt;=0,"RUPTURE",IF(AND($J160&gt;0,$I160&lt;=$J160),"À COMMANDER","En stock")))</f>
      </c>
      <c r="L160" s="10">
        <f>IF($A160="","",ROUND($I160*$E160,2))</f>
      </c>
    </row>
    <row r="161" spans="5:12" x14ac:dyDescent="0.25">
      <c r="E161" s="8"/>
      <c r="G161" s="9">
        <f>IF($A161="","",SUMIFS(Mouvements!$D:$D,Mouvements!$B:$B,$A161,Mouvements!$C:$C,"Entrée"))</f>
      </c>
      <c r="H161" s="9">
        <f>IF($A161="","",SUMIFS(Mouvements!$D:$D,Mouvements!$B:$B,$A161,Mouvements!$C:$C,"Sortie"))</f>
      </c>
      <c r="I161" s="9">
        <f>IF($A161="","",$F161+$G161-$H161)</f>
      </c>
      <c r="K161" s="9">
        <f>IF($A161="","",IF($I161&lt;=0,"RUPTURE",IF(AND($J161&gt;0,$I161&lt;=$J161),"À COMMANDER","En stock")))</f>
      </c>
      <c r="L161" s="10">
        <f>IF($A161="","",ROUND($I161*$E161,2))</f>
      </c>
    </row>
    <row r="162" spans="5:12" x14ac:dyDescent="0.25">
      <c r="E162" s="8"/>
      <c r="G162" s="9">
        <f>IF($A162="","",SUMIFS(Mouvements!$D:$D,Mouvements!$B:$B,$A162,Mouvements!$C:$C,"Entrée"))</f>
      </c>
      <c r="H162" s="9">
        <f>IF($A162="","",SUMIFS(Mouvements!$D:$D,Mouvements!$B:$B,$A162,Mouvements!$C:$C,"Sortie"))</f>
      </c>
      <c r="I162" s="9">
        <f>IF($A162="","",$F162+$G162-$H162)</f>
      </c>
      <c r="K162" s="9">
        <f>IF($A162="","",IF($I162&lt;=0,"RUPTURE",IF(AND($J162&gt;0,$I162&lt;=$J162),"À COMMANDER","En stock")))</f>
      </c>
      <c r="L162" s="10">
        <f>IF($A162="","",ROUND($I162*$E162,2))</f>
      </c>
    </row>
    <row r="163" spans="5:12" x14ac:dyDescent="0.25">
      <c r="E163" s="8"/>
      <c r="G163" s="9">
        <f>IF($A163="","",SUMIFS(Mouvements!$D:$D,Mouvements!$B:$B,$A163,Mouvements!$C:$C,"Entrée"))</f>
      </c>
      <c r="H163" s="9">
        <f>IF($A163="","",SUMIFS(Mouvements!$D:$D,Mouvements!$B:$B,$A163,Mouvements!$C:$C,"Sortie"))</f>
      </c>
      <c r="I163" s="9">
        <f>IF($A163="","",$F163+$G163-$H163)</f>
      </c>
      <c r="K163" s="9">
        <f>IF($A163="","",IF($I163&lt;=0,"RUPTURE",IF(AND($J163&gt;0,$I163&lt;=$J163),"À COMMANDER","En stock")))</f>
      </c>
      <c r="L163" s="10">
        <f>IF($A163="","",ROUND($I163*$E163,2))</f>
      </c>
    </row>
    <row r="164" spans="5:12" x14ac:dyDescent="0.25">
      <c r="E164" s="8"/>
      <c r="G164" s="9">
        <f>IF($A164="","",SUMIFS(Mouvements!$D:$D,Mouvements!$B:$B,$A164,Mouvements!$C:$C,"Entrée"))</f>
      </c>
      <c r="H164" s="9">
        <f>IF($A164="","",SUMIFS(Mouvements!$D:$D,Mouvements!$B:$B,$A164,Mouvements!$C:$C,"Sortie"))</f>
      </c>
      <c r="I164" s="9">
        <f>IF($A164="","",$F164+$G164-$H164)</f>
      </c>
      <c r="K164" s="9">
        <f>IF($A164="","",IF($I164&lt;=0,"RUPTURE",IF(AND($J164&gt;0,$I164&lt;=$J164),"À COMMANDER","En stock")))</f>
      </c>
      <c r="L164" s="10">
        <f>IF($A164="","",ROUND($I164*$E164,2))</f>
      </c>
    </row>
    <row r="165" spans="5:12" x14ac:dyDescent="0.25">
      <c r="E165" s="8"/>
      <c r="G165" s="9">
        <f>IF($A165="","",SUMIFS(Mouvements!$D:$D,Mouvements!$B:$B,$A165,Mouvements!$C:$C,"Entrée"))</f>
      </c>
      <c r="H165" s="9">
        <f>IF($A165="","",SUMIFS(Mouvements!$D:$D,Mouvements!$B:$B,$A165,Mouvements!$C:$C,"Sortie"))</f>
      </c>
      <c r="I165" s="9">
        <f>IF($A165="","",$F165+$G165-$H165)</f>
      </c>
      <c r="K165" s="9">
        <f>IF($A165="","",IF($I165&lt;=0,"RUPTURE",IF(AND($J165&gt;0,$I165&lt;=$J165),"À COMMANDER","En stock")))</f>
      </c>
      <c r="L165" s="10">
        <f>IF($A165="","",ROUND($I165*$E165,2))</f>
      </c>
    </row>
    <row r="166" spans="5:12" x14ac:dyDescent="0.25">
      <c r="E166" s="8"/>
      <c r="G166" s="9">
        <f>IF($A166="","",SUMIFS(Mouvements!$D:$D,Mouvements!$B:$B,$A166,Mouvements!$C:$C,"Entrée"))</f>
      </c>
      <c r="H166" s="9">
        <f>IF($A166="","",SUMIFS(Mouvements!$D:$D,Mouvements!$B:$B,$A166,Mouvements!$C:$C,"Sortie"))</f>
      </c>
      <c r="I166" s="9">
        <f>IF($A166="","",$F166+$G166-$H166)</f>
      </c>
      <c r="K166" s="9">
        <f>IF($A166="","",IF($I166&lt;=0,"RUPTURE",IF(AND($J166&gt;0,$I166&lt;=$J166),"À COMMANDER","En stock")))</f>
      </c>
      <c r="L166" s="10">
        <f>IF($A166="","",ROUND($I166*$E166,2))</f>
      </c>
    </row>
    <row r="167" spans="5:12" x14ac:dyDescent="0.25">
      <c r="E167" s="8"/>
      <c r="G167" s="9">
        <f>IF($A167="","",SUMIFS(Mouvements!$D:$D,Mouvements!$B:$B,$A167,Mouvements!$C:$C,"Entrée"))</f>
      </c>
      <c r="H167" s="9">
        <f>IF($A167="","",SUMIFS(Mouvements!$D:$D,Mouvements!$B:$B,$A167,Mouvements!$C:$C,"Sortie"))</f>
      </c>
      <c r="I167" s="9">
        <f>IF($A167="","",$F167+$G167-$H167)</f>
      </c>
      <c r="K167" s="9">
        <f>IF($A167="","",IF($I167&lt;=0,"RUPTURE",IF(AND($J167&gt;0,$I167&lt;=$J167),"À COMMANDER","En stock")))</f>
      </c>
      <c r="L167" s="10">
        <f>IF($A167="","",ROUND($I167*$E167,2))</f>
      </c>
    </row>
    <row r="168" spans="5:12" x14ac:dyDescent="0.25">
      <c r="E168" s="8"/>
      <c r="G168" s="9">
        <f>IF($A168="","",SUMIFS(Mouvements!$D:$D,Mouvements!$B:$B,$A168,Mouvements!$C:$C,"Entrée"))</f>
      </c>
      <c r="H168" s="9">
        <f>IF($A168="","",SUMIFS(Mouvements!$D:$D,Mouvements!$B:$B,$A168,Mouvements!$C:$C,"Sortie"))</f>
      </c>
      <c r="I168" s="9">
        <f>IF($A168="","",$F168+$G168-$H168)</f>
      </c>
      <c r="K168" s="9">
        <f>IF($A168="","",IF($I168&lt;=0,"RUPTURE",IF(AND($J168&gt;0,$I168&lt;=$J168),"À COMMANDER","En stock")))</f>
      </c>
      <c r="L168" s="10">
        <f>IF($A168="","",ROUND($I168*$E168,2))</f>
      </c>
    </row>
    <row r="169" spans="5:12" x14ac:dyDescent="0.25">
      <c r="E169" s="8"/>
      <c r="G169" s="9">
        <f>IF($A169="","",SUMIFS(Mouvements!$D:$D,Mouvements!$B:$B,$A169,Mouvements!$C:$C,"Entrée"))</f>
      </c>
      <c r="H169" s="9">
        <f>IF($A169="","",SUMIFS(Mouvements!$D:$D,Mouvements!$B:$B,$A169,Mouvements!$C:$C,"Sortie"))</f>
      </c>
      <c r="I169" s="9">
        <f>IF($A169="","",$F169+$G169-$H169)</f>
      </c>
      <c r="K169" s="9">
        <f>IF($A169="","",IF($I169&lt;=0,"RUPTURE",IF(AND($J169&gt;0,$I169&lt;=$J169),"À COMMANDER","En stock")))</f>
      </c>
      <c r="L169" s="10">
        <f>IF($A169="","",ROUND($I169*$E169,2))</f>
      </c>
    </row>
    <row r="170" spans="5:12" x14ac:dyDescent="0.25">
      <c r="E170" s="8"/>
      <c r="G170" s="9">
        <f>IF($A170="","",SUMIFS(Mouvements!$D:$D,Mouvements!$B:$B,$A170,Mouvements!$C:$C,"Entrée"))</f>
      </c>
      <c r="H170" s="9">
        <f>IF($A170="","",SUMIFS(Mouvements!$D:$D,Mouvements!$B:$B,$A170,Mouvements!$C:$C,"Sortie"))</f>
      </c>
      <c r="I170" s="9">
        <f>IF($A170="","",$F170+$G170-$H170)</f>
      </c>
      <c r="K170" s="9">
        <f>IF($A170="","",IF($I170&lt;=0,"RUPTURE",IF(AND($J170&gt;0,$I170&lt;=$J170),"À COMMANDER","En stock")))</f>
      </c>
      <c r="L170" s="10">
        <f>IF($A170="","",ROUND($I170*$E170,2))</f>
      </c>
    </row>
    <row r="171" spans="5:12" x14ac:dyDescent="0.25">
      <c r="E171" s="8"/>
      <c r="G171" s="9">
        <f>IF($A171="","",SUMIFS(Mouvements!$D:$D,Mouvements!$B:$B,$A171,Mouvements!$C:$C,"Entrée"))</f>
      </c>
      <c r="H171" s="9">
        <f>IF($A171="","",SUMIFS(Mouvements!$D:$D,Mouvements!$B:$B,$A171,Mouvements!$C:$C,"Sortie"))</f>
      </c>
      <c r="I171" s="9">
        <f>IF($A171="","",$F171+$G171-$H171)</f>
      </c>
      <c r="K171" s="9">
        <f>IF($A171="","",IF($I171&lt;=0,"RUPTURE",IF(AND($J171&gt;0,$I171&lt;=$J171),"À COMMANDER","En stock")))</f>
      </c>
      <c r="L171" s="10">
        <f>IF($A171="","",ROUND($I171*$E171,2))</f>
      </c>
    </row>
    <row r="172" spans="5:12" x14ac:dyDescent="0.25">
      <c r="E172" s="8"/>
      <c r="G172" s="9">
        <f>IF($A172="","",SUMIFS(Mouvements!$D:$D,Mouvements!$B:$B,$A172,Mouvements!$C:$C,"Entrée"))</f>
      </c>
      <c r="H172" s="9">
        <f>IF($A172="","",SUMIFS(Mouvements!$D:$D,Mouvements!$B:$B,$A172,Mouvements!$C:$C,"Sortie"))</f>
      </c>
      <c r="I172" s="9">
        <f>IF($A172="","",$F172+$G172-$H172)</f>
      </c>
      <c r="K172" s="9">
        <f>IF($A172="","",IF($I172&lt;=0,"RUPTURE",IF(AND($J172&gt;0,$I172&lt;=$J172),"À COMMANDER","En stock")))</f>
      </c>
      <c r="L172" s="10">
        <f>IF($A172="","",ROUND($I172*$E172,2))</f>
      </c>
    </row>
    <row r="173" spans="5:12" x14ac:dyDescent="0.25">
      <c r="E173" s="8"/>
      <c r="G173" s="9">
        <f>IF($A173="","",SUMIFS(Mouvements!$D:$D,Mouvements!$B:$B,$A173,Mouvements!$C:$C,"Entrée"))</f>
      </c>
      <c r="H173" s="9">
        <f>IF($A173="","",SUMIFS(Mouvements!$D:$D,Mouvements!$B:$B,$A173,Mouvements!$C:$C,"Sortie"))</f>
      </c>
      <c r="I173" s="9">
        <f>IF($A173="","",$F173+$G173-$H173)</f>
      </c>
      <c r="K173" s="9">
        <f>IF($A173="","",IF($I173&lt;=0,"RUPTURE",IF(AND($J173&gt;0,$I173&lt;=$J173),"À COMMANDER","En stock")))</f>
      </c>
      <c r="L173" s="10">
        <f>IF($A173="","",ROUND($I173*$E173,2))</f>
      </c>
    </row>
    <row r="174" spans="5:12" x14ac:dyDescent="0.25">
      <c r="E174" s="8"/>
      <c r="G174" s="9">
        <f>IF($A174="","",SUMIFS(Mouvements!$D:$D,Mouvements!$B:$B,$A174,Mouvements!$C:$C,"Entrée"))</f>
      </c>
      <c r="H174" s="9">
        <f>IF($A174="","",SUMIFS(Mouvements!$D:$D,Mouvements!$B:$B,$A174,Mouvements!$C:$C,"Sortie"))</f>
      </c>
      <c r="I174" s="9">
        <f>IF($A174="","",$F174+$G174-$H174)</f>
      </c>
      <c r="K174" s="9">
        <f>IF($A174="","",IF($I174&lt;=0,"RUPTURE",IF(AND($J174&gt;0,$I174&lt;=$J174),"À COMMANDER","En stock")))</f>
      </c>
      <c r="L174" s="10">
        <f>IF($A174="","",ROUND($I174*$E174,2))</f>
      </c>
    </row>
    <row r="175" spans="5:12" x14ac:dyDescent="0.25">
      <c r="E175" s="8"/>
      <c r="G175" s="9">
        <f>IF($A175="","",SUMIFS(Mouvements!$D:$D,Mouvements!$B:$B,$A175,Mouvements!$C:$C,"Entrée"))</f>
      </c>
      <c r="H175" s="9">
        <f>IF($A175="","",SUMIFS(Mouvements!$D:$D,Mouvements!$B:$B,$A175,Mouvements!$C:$C,"Sortie"))</f>
      </c>
      <c r="I175" s="9">
        <f>IF($A175="","",$F175+$G175-$H175)</f>
      </c>
      <c r="K175" s="9">
        <f>IF($A175="","",IF($I175&lt;=0,"RUPTURE",IF(AND($J175&gt;0,$I175&lt;=$J175),"À COMMANDER","En stock")))</f>
      </c>
      <c r="L175" s="10">
        <f>IF($A175="","",ROUND($I175*$E175,2))</f>
      </c>
    </row>
    <row r="176" spans="5:12" x14ac:dyDescent="0.25">
      <c r="E176" s="8"/>
      <c r="G176" s="9">
        <f>IF($A176="","",SUMIFS(Mouvements!$D:$D,Mouvements!$B:$B,$A176,Mouvements!$C:$C,"Entrée"))</f>
      </c>
      <c r="H176" s="9">
        <f>IF($A176="","",SUMIFS(Mouvements!$D:$D,Mouvements!$B:$B,$A176,Mouvements!$C:$C,"Sortie"))</f>
      </c>
      <c r="I176" s="9">
        <f>IF($A176="","",$F176+$G176-$H176)</f>
      </c>
      <c r="K176" s="9">
        <f>IF($A176="","",IF($I176&lt;=0,"RUPTURE",IF(AND($J176&gt;0,$I176&lt;=$J176),"À COMMANDER","En stock")))</f>
      </c>
      <c r="L176" s="10">
        <f>IF($A176="","",ROUND($I176*$E176,2))</f>
      </c>
    </row>
    <row r="177" spans="5:12" x14ac:dyDescent="0.25">
      <c r="E177" s="8"/>
      <c r="G177" s="9">
        <f>IF($A177="","",SUMIFS(Mouvements!$D:$D,Mouvements!$B:$B,$A177,Mouvements!$C:$C,"Entrée"))</f>
      </c>
      <c r="H177" s="9">
        <f>IF($A177="","",SUMIFS(Mouvements!$D:$D,Mouvements!$B:$B,$A177,Mouvements!$C:$C,"Sortie"))</f>
      </c>
      <c r="I177" s="9">
        <f>IF($A177="","",$F177+$G177-$H177)</f>
      </c>
      <c r="K177" s="9">
        <f>IF($A177="","",IF($I177&lt;=0,"RUPTURE",IF(AND($J177&gt;0,$I177&lt;=$J177),"À COMMANDER","En stock")))</f>
      </c>
      <c r="L177" s="10">
        <f>IF($A177="","",ROUND($I177*$E177,2))</f>
      </c>
    </row>
    <row r="178" spans="5:12" x14ac:dyDescent="0.25">
      <c r="E178" s="8"/>
      <c r="G178" s="9">
        <f>IF($A178="","",SUMIFS(Mouvements!$D:$D,Mouvements!$B:$B,$A178,Mouvements!$C:$C,"Entrée"))</f>
      </c>
      <c r="H178" s="9">
        <f>IF($A178="","",SUMIFS(Mouvements!$D:$D,Mouvements!$B:$B,$A178,Mouvements!$C:$C,"Sortie"))</f>
      </c>
      <c r="I178" s="9">
        <f>IF($A178="","",$F178+$G178-$H178)</f>
      </c>
      <c r="K178" s="9">
        <f>IF($A178="","",IF($I178&lt;=0,"RUPTURE",IF(AND($J178&gt;0,$I178&lt;=$J178),"À COMMANDER","En stock")))</f>
      </c>
      <c r="L178" s="10">
        <f>IF($A178="","",ROUND($I178*$E178,2))</f>
      </c>
    </row>
    <row r="179" spans="5:12" x14ac:dyDescent="0.25">
      <c r="E179" s="8"/>
      <c r="G179" s="9">
        <f>IF($A179="","",SUMIFS(Mouvements!$D:$D,Mouvements!$B:$B,$A179,Mouvements!$C:$C,"Entrée"))</f>
      </c>
      <c r="H179" s="9">
        <f>IF($A179="","",SUMIFS(Mouvements!$D:$D,Mouvements!$B:$B,$A179,Mouvements!$C:$C,"Sortie"))</f>
      </c>
      <c r="I179" s="9">
        <f>IF($A179="","",$F179+$G179-$H179)</f>
      </c>
      <c r="K179" s="9">
        <f>IF($A179="","",IF($I179&lt;=0,"RUPTURE",IF(AND($J179&gt;0,$I179&lt;=$J179),"À COMMANDER","En stock")))</f>
      </c>
      <c r="L179" s="10">
        <f>IF($A179="","",ROUND($I179*$E179,2))</f>
      </c>
    </row>
    <row r="180" spans="5:12" x14ac:dyDescent="0.25">
      <c r="E180" s="8"/>
      <c r="G180" s="9">
        <f>IF($A180="","",SUMIFS(Mouvements!$D:$D,Mouvements!$B:$B,$A180,Mouvements!$C:$C,"Entrée"))</f>
      </c>
      <c r="H180" s="9">
        <f>IF($A180="","",SUMIFS(Mouvements!$D:$D,Mouvements!$B:$B,$A180,Mouvements!$C:$C,"Sortie"))</f>
      </c>
      <c r="I180" s="9">
        <f>IF($A180="","",$F180+$G180-$H180)</f>
      </c>
      <c r="K180" s="9">
        <f>IF($A180="","",IF($I180&lt;=0,"RUPTURE",IF(AND($J180&gt;0,$I180&lt;=$J180),"À COMMANDER","En stock")))</f>
      </c>
      <c r="L180" s="10">
        <f>IF($A180="","",ROUND($I180*$E180,2))</f>
      </c>
    </row>
    <row r="181" spans="5:12" x14ac:dyDescent="0.25">
      <c r="E181" s="8"/>
      <c r="G181" s="9">
        <f>IF($A181="","",SUMIFS(Mouvements!$D:$D,Mouvements!$B:$B,$A181,Mouvements!$C:$C,"Entrée"))</f>
      </c>
      <c r="H181" s="9">
        <f>IF($A181="","",SUMIFS(Mouvements!$D:$D,Mouvements!$B:$B,$A181,Mouvements!$C:$C,"Sortie"))</f>
      </c>
      <c r="I181" s="9">
        <f>IF($A181="","",$F181+$G181-$H181)</f>
      </c>
      <c r="K181" s="9">
        <f>IF($A181="","",IF($I181&lt;=0,"RUPTURE",IF(AND($J181&gt;0,$I181&lt;=$J181),"À COMMANDER","En stock")))</f>
      </c>
      <c r="L181" s="10">
        <f>IF($A181="","",ROUND($I181*$E181,2))</f>
      </c>
    </row>
    <row r="182" spans="5:12" x14ac:dyDescent="0.25">
      <c r="E182" s="8"/>
      <c r="G182" s="9">
        <f>IF($A182="","",SUMIFS(Mouvements!$D:$D,Mouvements!$B:$B,$A182,Mouvements!$C:$C,"Entrée"))</f>
      </c>
      <c r="H182" s="9">
        <f>IF($A182="","",SUMIFS(Mouvements!$D:$D,Mouvements!$B:$B,$A182,Mouvements!$C:$C,"Sortie"))</f>
      </c>
      <c r="I182" s="9">
        <f>IF($A182="","",$F182+$G182-$H182)</f>
      </c>
      <c r="K182" s="9">
        <f>IF($A182="","",IF($I182&lt;=0,"RUPTURE",IF(AND($J182&gt;0,$I182&lt;=$J182),"À COMMANDER","En stock")))</f>
      </c>
      <c r="L182" s="10">
        <f>IF($A182="","",ROUND($I182*$E182,2))</f>
      </c>
    </row>
    <row r="183" spans="5:12" x14ac:dyDescent="0.25">
      <c r="E183" s="8"/>
      <c r="G183" s="9">
        <f>IF($A183="","",SUMIFS(Mouvements!$D:$D,Mouvements!$B:$B,$A183,Mouvements!$C:$C,"Entrée"))</f>
      </c>
      <c r="H183" s="9">
        <f>IF($A183="","",SUMIFS(Mouvements!$D:$D,Mouvements!$B:$B,$A183,Mouvements!$C:$C,"Sortie"))</f>
      </c>
      <c r="I183" s="9">
        <f>IF($A183="","",$F183+$G183-$H183)</f>
      </c>
      <c r="K183" s="9">
        <f>IF($A183="","",IF($I183&lt;=0,"RUPTURE",IF(AND($J183&gt;0,$I183&lt;=$J183),"À COMMANDER","En stock")))</f>
      </c>
      <c r="L183" s="10">
        <f>IF($A183="","",ROUND($I183*$E183,2))</f>
      </c>
    </row>
    <row r="184" spans="5:12" x14ac:dyDescent="0.25">
      <c r="E184" s="8"/>
      <c r="G184" s="9">
        <f>IF($A184="","",SUMIFS(Mouvements!$D:$D,Mouvements!$B:$B,$A184,Mouvements!$C:$C,"Entrée"))</f>
      </c>
      <c r="H184" s="9">
        <f>IF($A184="","",SUMIFS(Mouvements!$D:$D,Mouvements!$B:$B,$A184,Mouvements!$C:$C,"Sortie"))</f>
      </c>
      <c r="I184" s="9">
        <f>IF($A184="","",$F184+$G184-$H184)</f>
      </c>
      <c r="K184" s="9">
        <f>IF($A184="","",IF($I184&lt;=0,"RUPTURE",IF(AND($J184&gt;0,$I184&lt;=$J184),"À COMMANDER","En stock")))</f>
      </c>
      <c r="L184" s="10">
        <f>IF($A184="","",ROUND($I184*$E184,2))</f>
      </c>
    </row>
    <row r="185" spans="5:12" x14ac:dyDescent="0.25">
      <c r="E185" s="8"/>
      <c r="G185" s="9">
        <f>IF($A185="","",SUMIFS(Mouvements!$D:$D,Mouvements!$B:$B,$A185,Mouvements!$C:$C,"Entrée"))</f>
      </c>
      <c r="H185" s="9">
        <f>IF($A185="","",SUMIFS(Mouvements!$D:$D,Mouvements!$B:$B,$A185,Mouvements!$C:$C,"Sortie"))</f>
      </c>
      <c r="I185" s="9">
        <f>IF($A185="","",$F185+$G185-$H185)</f>
      </c>
      <c r="K185" s="9">
        <f>IF($A185="","",IF($I185&lt;=0,"RUPTURE",IF(AND($J185&gt;0,$I185&lt;=$J185),"À COMMANDER","En stock")))</f>
      </c>
      <c r="L185" s="10">
        <f>IF($A185="","",ROUND($I185*$E185,2))</f>
      </c>
    </row>
    <row r="186" spans="5:12" x14ac:dyDescent="0.25">
      <c r="E186" s="8"/>
      <c r="G186" s="9">
        <f>IF($A186="","",SUMIFS(Mouvements!$D:$D,Mouvements!$B:$B,$A186,Mouvements!$C:$C,"Entrée"))</f>
      </c>
      <c r="H186" s="9">
        <f>IF($A186="","",SUMIFS(Mouvements!$D:$D,Mouvements!$B:$B,$A186,Mouvements!$C:$C,"Sortie"))</f>
      </c>
      <c r="I186" s="9">
        <f>IF($A186="","",$F186+$G186-$H186)</f>
      </c>
      <c r="K186" s="9">
        <f>IF($A186="","",IF($I186&lt;=0,"RUPTURE",IF(AND($J186&gt;0,$I186&lt;=$J186),"À COMMANDER","En stock")))</f>
      </c>
      <c r="L186" s="10">
        <f>IF($A186="","",ROUND($I186*$E186,2))</f>
      </c>
    </row>
    <row r="187" spans="5:12" x14ac:dyDescent="0.25">
      <c r="E187" s="8"/>
      <c r="G187" s="9">
        <f>IF($A187="","",SUMIFS(Mouvements!$D:$D,Mouvements!$B:$B,$A187,Mouvements!$C:$C,"Entrée"))</f>
      </c>
      <c r="H187" s="9">
        <f>IF($A187="","",SUMIFS(Mouvements!$D:$D,Mouvements!$B:$B,$A187,Mouvements!$C:$C,"Sortie"))</f>
      </c>
      <c r="I187" s="9">
        <f>IF($A187="","",$F187+$G187-$H187)</f>
      </c>
      <c r="K187" s="9">
        <f>IF($A187="","",IF($I187&lt;=0,"RUPTURE",IF(AND($J187&gt;0,$I187&lt;=$J187),"À COMMANDER","En stock")))</f>
      </c>
      <c r="L187" s="10">
        <f>IF($A187="","",ROUND($I187*$E187,2))</f>
      </c>
    </row>
    <row r="188" spans="5:12" x14ac:dyDescent="0.25">
      <c r="E188" s="8"/>
      <c r="G188" s="9">
        <f>IF($A188="","",SUMIFS(Mouvements!$D:$D,Mouvements!$B:$B,$A188,Mouvements!$C:$C,"Entrée"))</f>
      </c>
      <c r="H188" s="9">
        <f>IF($A188="","",SUMIFS(Mouvements!$D:$D,Mouvements!$B:$B,$A188,Mouvements!$C:$C,"Sortie"))</f>
      </c>
      <c r="I188" s="9">
        <f>IF($A188="","",$F188+$G188-$H188)</f>
      </c>
      <c r="K188" s="9">
        <f>IF($A188="","",IF($I188&lt;=0,"RUPTURE",IF(AND($J188&gt;0,$I188&lt;=$J188),"À COMMANDER","En stock")))</f>
      </c>
      <c r="L188" s="10">
        <f>IF($A188="","",ROUND($I188*$E188,2))</f>
      </c>
    </row>
    <row r="189" spans="5:12" x14ac:dyDescent="0.25">
      <c r="E189" s="8"/>
      <c r="G189" s="9">
        <f>IF($A189="","",SUMIFS(Mouvements!$D:$D,Mouvements!$B:$B,$A189,Mouvements!$C:$C,"Entrée"))</f>
      </c>
      <c r="H189" s="9">
        <f>IF($A189="","",SUMIFS(Mouvements!$D:$D,Mouvements!$B:$B,$A189,Mouvements!$C:$C,"Sortie"))</f>
      </c>
      <c r="I189" s="9">
        <f>IF($A189="","",$F189+$G189-$H189)</f>
      </c>
      <c r="K189" s="9">
        <f>IF($A189="","",IF($I189&lt;=0,"RUPTURE",IF(AND($J189&gt;0,$I189&lt;=$J189),"À COMMANDER","En stock")))</f>
      </c>
      <c r="L189" s="10">
        <f>IF($A189="","",ROUND($I189*$E189,2))</f>
      </c>
    </row>
    <row r="190" spans="5:12" x14ac:dyDescent="0.25">
      <c r="E190" s="8"/>
      <c r="G190" s="9">
        <f>IF($A190="","",SUMIFS(Mouvements!$D:$D,Mouvements!$B:$B,$A190,Mouvements!$C:$C,"Entrée"))</f>
      </c>
      <c r="H190" s="9">
        <f>IF($A190="","",SUMIFS(Mouvements!$D:$D,Mouvements!$B:$B,$A190,Mouvements!$C:$C,"Sortie"))</f>
      </c>
      <c r="I190" s="9">
        <f>IF($A190="","",$F190+$G190-$H190)</f>
      </c>
      <c r="K190" s="9">
        <f>IF($A190="","",IF($I190&lt;=0,"RUPTURE",IF(AND($J190&gt;0,$I190&lt;=$J190),"À COMMANDER","En stock")))</f>
      </c>
      <c r="L190" s="10">
        <f>IF($A190="","",ROUND($I190*$E190,2))</f>
      </c>
    </row>
    <row r="191" spans="5:12" x14ac:dyDescent="0.25">
      <c r="E191" s="8"/>
      <c r="G191" s="9">
        <f>IF($A191="","",SUMIFS(Mouvements!$D:$D,Mouvements!$B:$B,$A191,Mouvements!$C:$C,"Entrée"))</f>
      </c>
      <c r="H191" s="9">
        <f>IF($A191="","",SUMIFS(Mouvements!$D:$D,Mouvements!$B:$B,$A191,Mouvements!$C:$C,"Sortie"))</f>
      </c>
      <c r="I191" s="9">
        <f>IF($A191="","",$F191+$G191-$H191)</f>
      </c>
      <c r="K191" s="9">
        <f>IF($A191="","",IF($I191&lt;=0,"RUPTURE",IF(AND($J191&gt;0,$I191&lt;=$J191),"À COMMANDER","En stock")))</f>
      </c>
      <c r="L191" s="10">
        <f>IF($A191="","",ROUND($I191*$E191,2))</f>
      </c>
    </row>
    <row r="192" spans="5:12" x14ac:dyDescent="0.25">
      <c r="E192" s="8"/>
      <c r="G192" s="9">
        <f>IF($A192="","",SUMIFS(Mouvements!$D:$D,Mouvements!$B:$B,$A192,Mouvements!$C:$C,"Entrée"))</f>
      </c>
      <c r="H192" s="9">
        <f>IF($A192="","",SUMIFS(Mouvements!$D:$D,Mouvements!$B:$B,$A192,Mouvements!$C:$C,"Sortie"))</f>
      </c>
      <c r="I192" s="9">
        <f>IF($A192="","",$F192+$G192-$H192)</f>
      </c>
      <c r="K192" s="9">
        <f>IF($A192="","",IF($I192&lt;=0,"RUPTURE",IF(AND($J192&gt;0,$I192&lt;=$J192),"À COMMANDER","En stock")))</f>
      </c>
      <c r="L192" s="10">
        <f>IF($A192="","",ROUND($I192*$E192,2))</f>
      </c>
    </row>
    <row r="193" spans="5:12" x14ac:dyDescent="0.25">
      <c r="E193" s="8"/>
      <c r="G193" s="9">
        <f>IF($A193="","",SUMIFS(Mouvements!$D:$D,Mouvements!$B:$B,$A193,Mouvements!$C:$C,"Entrée"))</f>
      </c>
      <c r="H193" s="9">
        <f>IF($A193="","",SUMIFS(Mouvements!$D:$D,Mouvements!$B:$B,$A193,Mouvements!$C:$C,"Sortie"))</f>
      </c>
      <c r="I193" s="9">
        <f>IF($A193="","",$F193+$G193-$H193)</f>
      </c>
      <c r="K193" s="9">
        <f>IF($A193="","",IF($I193&lt;=0,"RUPTURE",IF(AND($J193&gt;0,$I193&lt;=$J193),"À COMMANDER","En stock")))</f>
      </c>
      <c r="L193" s="10">
        <f>IF($A193="","",ROUND($I193*$E193,2))</f>
      </c>
    </row>
    <row r="194" spans="5:12" x14ac:dyDescent="0.25">
      <c r="E194" s="8"/>
      <c r="G194" s="9">
        <f>IF($A194="","",SUMIFS(Mouvements!$D:$D,Mouvements!$B:$B,$A194,Mouvements!$C:$C,"Entrée"))</f>
      </c>
      <c r="H194" s="9">
        <f>IF($A194="","",SUMIFS(Mouvements!$D:$D,Mouvements!$B:$B,$A194,Mouvements!$C:$C,"Sortie"))</f>
      </c>
      <c r="I194" s="9">
        <f>IF($A194="","",$F194+$G194-$H194)</f>
      </c>
      <c r="K194" s="9">
        <f>IF($A194="","",IF($I194&lt;=0,"RUPTURE",IF(AND($J194&gt;0,$I194&lt;=$J194),"À COMMANDER","En stock")))</f>
      </c>
      <c r="L194" s="10">
        <f>IF($A194="","",ROUND($I194*$E194,2))</f>
      </c>
    </row>
    <row r="195" spans="5:12" x14ac:dyDescent="0.25">
      <c r="E195" s="8"/>
      <c r="G195" s="9">
        <f>IF($A195="","",SUMIFS(Mouvements!$D:$D,Mouvements!$B:$B,$A195,Mouvements!$C:$C,"Entrée"))</f>
      </c>
      <c r="H195" s="9">
        <f>IF($A195="","",SUMIFS(Mouvements!$D:$D,Mouvements!$B:$B,$A195,Mouvements!$C:$C,"Sortie"))</f>
      </c>
      <c r="I195" s="9">
        <f>IF($A195="","",$F195+$G195-$H195)</f>
      </c>
      <c r="K195" s="9">
        <f>IF($A195="","",IF($I195&lt;=0,"RUPTURE",IF(AND($J195&gt;0,$I195&lt;=$J195),"À COMMANDER","En stock")))</f>
      </c>
      <c r="L195" s="10">
        <f>IF($A195="","",ROUND($I195*$E195,2))</f>
      </c>
    </row>
    <row r="196" spans="5:12" x14ac:dyDescent="0.25">
      <c r="E196" s="8"/>
      <c r="G196" s="9">
        <f>IF($A196="","",SUMIFS(Mouvements!$D:$D,Mouvements!$B:$B,$A196,Mouvements!$C:$C,"Entrée"))</f>
      </c>
      <c r="H196" s="9">
        <f>IF($A196="","",SUMIFS(Mouvements!$D:$D,Mouvements!$B:$B,$A196,Mouvements!$C:$C,"Sortie"))</f>
      </c>
      <c r="I196" s="9">
        <f>IF($A196="","",$F196+$G196-$H196)</f>
      </c>
      <c r="K196" s="9">
        <f>IF($A196="","",IF($I196&lt;=0,"RUPTURE",IF(AND($J196&gt;0,$I196&lt;=$J196),"À COMMANDER","En stock")))</f>
      </c>
      <c r="L196" s="10">
        <f>IF($A196="","",ROUND($I196*$E196,2))</f>
      </c>
    </row>
    <row r="197" spans="5:12" x14ac:dyDescent="0.25">
      <c r="E197" s="8"/>
      <c r="G197" s="9">
        <f>IF($A197="","",SUMIFS(Mouvements!$D:$D,Mouvements!$B:$B,$A197,Mouvements!$C:$C,"Entrée"))</f>
      </c>
      <c r="H197" s="9">
        <f>IF($A197="","",SUMIFS(Mouvements!$D:$D,Mouvements!$B:$B,$A197,Mouvements!$C:$C,"Sortie"))</f>
      </c>
      <c r="I197" s="9">
        <f>IF($A197="","",$F197+$G197-$H197)</f>
      </c>
      <c r="K197" s="9">
        <f>IF($A197="","",IF($I197&lt;=0,"RUPTURE",IF(AND($J197&gt;0,$I197&lt;=$J197),"À COMMANDER","En stock")))</f>
      </c>
      <c r="L197" s="10">
        <f>IF($A197="","",ROUND($I197*$E197,2))</f>
      </c>
    </row>
    <row r="198" spans="5:12" x14ac:dyDescent="0.25">
      <c r="E198" s="8"/>
      <c r="G198" s="9">
        <f>IF($A198="","",SUMIFS(Mouvements!$D:$D,Mouvements!$B:$B,$A198,Mouvements!$C:$C,"Entrée"))</f>
      </c>
      <c r="H198" s="9">
        <f>IF($A198="","",SUMIFS(Mouvements!$D:$D,Mouvements!$B:$B,$A198,Mouvements!$C:$C,"Sortie"))</f>
      </c>
      <c r="I198" s="9">
        <f>IF($A198="","",$F198+$G198-$H198)</f>
      </c>
      <c r="K198" s="9">
        <f>IF($A198="","",IF($I198&lt;=0,"RUPTURE",IF(AND($J198&gt;0,$I198&lt;=$J198),"À COMMANDER","En stock")))</f>
      </c>
      <c r="L198" s="10">
        <f>IF($A198="","",ROUND($I198*$E198,2))</f>
      </c>
    </row>
    <row r="199" spans="5:12" x14ac:dyDescent="0.25">
      <c r="E199" s="8"/>
      <c r="G199" s="9">
        <f>IF($A199="","",SUMIFS(Mouvements!$D:$D,Mouvements!$B:$B,$A199,Mouvements!$C:$C,"Entrée"))</f>
      </c>
      <c r="H199" s="9">
        <f>IF($A199="","",SUMIFS(Mouvements!$D:$D,Mouvements!$B:$B,$A199,Mouvements!$C:$C,"Sortie"))</f>
      </c>
      <c r="I199" s="9">
        <f>IF($A199="","",$F199+$G199-$H199)</f>
      </c>
      <c r="K199" s="9">
        <f>IF($A199="","",IF($I199&lt;=0,"RUPTURE",IF(AND($J199&gt;0,$I199&lt;=$J199),"À COMMANDER","En stock")))</f>
      </c>
      <c r="L199" s="10">
        <f>IF($A199="","",ROUND($I199*$E199,2))</f>
      </c>
    </row>
    <row r="200" spans="5:12" x14ac:dyDescent="0.25">
      <c r="E200" s="8"/>
      <c r="G200" s="9">
        <f>IF($A200="","",SUMIFS(Mouvements!$D:$D,Mouvements!$B:$B,$A200,Mouvements!$C:$C,"Entrée"))</f>
      </c>
      <c r="H200" s="9">
        <f>IF($A200="","",SUMIFS(Mouvements!$D:$D,Mouvements!$B:$B,$A200,Mouvements!$C:$C,"Sortie"))</f>
      </c>
      <c r="I200" s="9">
        <f>IF($A200="","",$F200+$G200-$H200)</f>
      </c>
      <c r="K200" s="9">
        <f>IF($A200="","",IF($I200&lt;=0,"RUPTURE",IF(AND($J200&gt;0,$I200&lt;=$J200),"À COMMANDER","En stock")))</f>
      </c>
      <c r="L200" s="10">
        <f>IF($A200="","",ROUND($I200*$E200,2))</f>
      </c>
    </row>
    <row r="201" spans="5:12" x14ac:dyDescent="0.25">
      <c r="E201" s="8"/>
      <c r="G201" s="9">
        <f>IF($A201="","",SUMIFS(Mouvements!$D:$D,Mouvements!$B:$B,$A201,Mouvements!$C:$C,"Entrée"))</f>
      </c>
      <c r="H201" s="9">
        <f>IF($A201="","",SUMIFS(Mouvements!$D:$D,Mouvements!$B:$B,$A201,Mouvements!$C:$C,"Sortie"))</f>
      </c>
      <c r="I201" s="9">
        <f>IF($A201="","",$F201+$G201-$H201)</f>
      </c>
      <c r="K201" s="9">
        <f>IF($A201="","",IF($I201&lt;=0,"RUPTURE",IF(AND($J201&gt;0,$I201&lt;=$J201),"À COMMANDER","En stock")))</f>
      </c>
      <c r="L201" s="10">
        <f>IF($A201="","",ROUND($I201*$E201,2))</f>
      </c>
    </row>
    <row r="202" spans="5:12" x14ac:dyDescent="0.25">
      <c r="E202" s="8"/>
      <c r="G202" s="9">
        <f>IF($A202="","",SUMIFS(Mouvements!$D:$D,Mouvements!$B:$B,$A202,Mouvements!$C:$C,"Entrée"))</f>
      </c>
      <c r="H202" s="9">
        <f>IF($A202="","",SUMIFS(Mouvements!$D:$D,Mouvements!$B:$B,$A202,Mouvements!$C:$C,"Sortie"))</f>
      </c>
      <c r="I202" s="9">
        <f>IF($A202="","",$F202+$G202-$H202)</f>
      </c>
      <c r="K202" s="9">
        <f>IF($A202="","",IF($I202&lt;=0,"RUPTURE",IF(AND($J202&gt;0,$I202&lt;=$J202),"À COMMANDER","En stock")))</f>
      </c>
      <c r="L202" s="10">
        <f>IF($A202="","",ROUND($I202*$E202,2))</f>
      </c>
    </row>
    <row r="203" spans="5:12" x14ac:dyDescent="0.25">
      <c r="E203" s="8"/>
      <c r="G203" s="9">
        <f>IF($A203="","",SUMIFS(Mouvements!$D:$D,Mouvements!$B:$B,$A203,Mouvements!$C:$C,"Entrée"))</f>
      </c>
      <c r="H203" s="9">
        <f>IF($A203="","",SUMIFS(Mouvements!$D:$D,Mouvements!$B:$B,$A203,Mouvements!$C:$C,"Sortie"))</f>
      </c>
      <c r="I203" s="9">
        <f>IF($A203="","",$F203+$G203-$H203)</f>
      </c>
      <c r="K203" s="9">
        <f>IF($A203="","",IF($I203&lt;=0,"RUPTURE",IF(AND($J203&gt;0,$I203&lt;=$J203),"À COMMANDER","En stock")))</f>
      </c>
      <c r="L203" s="10">
        <f>IF($A203="","",ROUND($I203*$E203,2))</f>
      </c>
    </row>
    <row r="204" spans="5:12" x14ac:dyDescent="0.25">
      <c r="E204" s="8"/>
      <c r="G204" s="9">
        <f>IF($A204="","",SUMIFS(Mouvements!$D:$D,Mouvements!$B:$B,$A204,Mouvements!$C:$C,"Entrée"))</f>
      </c>
      <c r="H204" s="9">
        <f>IF($A204="","",SUMIFS(Mouvements!$D:$D,Mouvements!$B:$B,$A204,Mouvements!$C:$C,"Sortie"))</f>
      </c>
      <c r="I204" s="9">
        <f>IF($A204="","",$F204+$G204-$H204)</f>
      </c>
      <c r="K204" s="9">
        <f>IF($A204="","",IF($I204&lt;=0,"RUPTURE",IF(AND($J204&gt;0,$I204&lt;=$J204),"À COMMANDER","En stock")))</f>
      </c>
      <c r="L204" s="10">
        <f>IF($A204="","",ROUND($I204*$E204,2))</f>
      </c>
    </row>
    <row r="205" spans="5:12" x14ac:dyDescent="0.25">
      <c r="E205" s="8"/>
      <c r="G205" s="9">
        <f>IF($A205="","",SUMIFS(Mouvements!$D:$D,Mouvements!$B:$B,$A205,Mouvements!$C:$C,"Entrée"))</f>
      </c>
      <c r="H205" s="9">
        <f>IF($A205="","",SUMIFS(Mouvements!$D:$D,Mouvements!$B:$B,$A205,Mouvements!$C:$C,"Sortie"))</f>
      </c>
      <c r="I205" s="9">
        <f>IF($A205="","",$F205+$G205-$H205)</f>
      </c>
      <c r="K205" s="9">
        <f>IF($A205="","",IF($I205&lt;=0,"RUPTURE",IF(AND($J205&gt;0,$I205&lt;=$J205),"À COMMANDER","En stock")))</f>
      </c>
      <c r="L205" s="10">
        <f>IF($A205="","",ROUND($I205*$E205,2))</f>
      </c>
    </row>
    <row r="206" spans="5:12" x14ac:dyDescent="0.25">
      <c r="E206" s="8"/>
      <c r="G206" s="9">
        <f>IF($A206="","",SUMIFS(Mouvements!$D:$D,Mouvements!$B:$B,$A206,Mouvements!$C:$C,"Entrée"))</f>
      </c>
      <c r="H206" s="9">
        <f>IF($A206="","",SUMIFS(Mouvements!$D:$D,Mouvements!$B:$B,$A206,Mouvements!$C:$C,"Sortie"))</f>
      </c>
      <c r="I206" s="9">
        <f>IF($A206="","",$F206+$G206-$H206)</f>
      </c>
      <c r="K206" s="9">
        <f>IF($A206="","",IF($I206&lt;=0,"RUPTURE",IF(AND($J206&gt;0,$I206&lt;=$J206),"À COMMANDER","En stock")))</f>
      </c>
      <c r="L206" s="10">
        <f>IF($A206="","",ROUND($I206*$E206,2))</f>
      </c>
    </row>
    <row r="207" spans="5:12" x14ac:dyDescent="0.25">
      <c r="E207" s="8"/>
      <c r="G207" s="9">
        <f>IF($A207="","",SUMIFS(Mouvements!$D:$D,Mouvements!$B:$B,$A207,Mouvements!$C:$C,"Entrée"))</f>
      </c>
      <c r="H207" s="9">
        <f>IF($A207="","",SUMIFS(Mouvements!$D:$D,Mouvements!$B:$B,$A207,Mouvements!$C:$C,"Sortie"))</f>
      </c>
      <c r="I207" s="9">
        <f>IF($A207="","",$F207+$G207-$H207)</f>
      </c>
      <c r="K207" s="9">
        <f>IF($A207="","",IF($I207&lt;=0,"RUPTURE",IF(AND($J207&gt;0,$I207&lt;=$J207),"À COMMANDER","En stock")))</f>
      </c>
      <c r="L207" s="10">
        <f>IF($A207="","",ROUND($I207*$E207,2))</f>
      </c>
    </row>
    <row r="208" spans="5:12" x14ac:dyDescent="0.25">
      <c r="E208" s="8"/>
      <c r="G208" s="9">
        <f>IF($A208="","",SUMIFS(Mouvements!$D:$D,Mouvements!$B:$B,$A208,Mouvements!$C:$C,"Entrée"))</f>
      </c>
      <c r="H208" s="9">
        <f>IF($A208="","",SUMIFS(Mouvements!$D:$D,Mouvements!$B:$B,$A208,Mouvements!$C:$C,"Sortie"))</f>
      </c>
      <c r="I208" s="9">
        <f>IF($A208="","",$F208+$G208-$H208)</f>
      </c>
      <c r="K208" s="9">
        <f>IF($A208="","",IF($I208&lt;=0,"RUPTURE",IF(AND($J208&gt;0,$I208&lt;=$J208),"À COMMANDER","En stock")))</f>
      </c>
      <c r="L208" s="10">
        <f>IF($A208="","",ROUND($I208*$E208,2))</f>
      </c>
    </row>
    <row r="209" spans="5:12" x14ac:dyDescent="0.25">
      <c r="E209" s="8"/>
      <c r="G209" s="9">
        <f>IF($A209="","",SUMIFS(Mouvements!$D:$D,Mouvements!$B:$B,$A209,Mouvements!$C:$C,"Entrée"))</f>
      </c>
      <c r="H209" s="9">
        <f>IF($A209="","",SUMIFS(Mouvements!$D:$D,Mouvements!$B:$B,$A209,Mouvements!$C:$C,"Sortie"))</f>
      </c>
      <c r="I209" s="9">
        <f>IF($A209="","",$F209+$G209-$H209)</f>
      </c>
      <c r="K209" s="9">
        <f>IF($A209="","",IF($I209&lt;=0,"RUPTURE",IF(AND($J209&gt;0,$I209&lt;=$J209),"À COMMANDER","En stock")))</f>
      </c>
      <c r="L209" s="10">
        <f>IF($A209="","",ROUND($I209*$E209,2))</f>
      </c>
    </row>
    <row r="210" spans="5:12" x14ac:dyDescent="0.25">
      <c r="E210" s="8"/>
      <c r="G210" s="9">
        <f>IF($A210="","",SUMIFS(Mouvements!$D:$D,Mouvements!$B:$B,$A210,Mouvements!$C:$C,"Entrée"))</f>
      </c>
      <c r="H210" s="9">
        <f>IF($A210="","",SUMIFS(Mouvements!$D:$D,Mouvements!$B:$B,$A210,Mouvements!$C:$C,"Sortie"))</f>
      </c>
      <c r="I210" s="9">
        <f>IF($A210="","",$F210+$G210-$H210)</f>
      </c>
      <c r="K210" s="9">
        <f>IF($A210="","",IF($I210&lt;=0,"RUPTURE",IF(AND($J210&gt;0,$I210&lt;=$J210),"À COMMANDER","En stock")))</f>
      </c>
      <c r="L210" s="10">
        <f>IF($A210="","",ROUND($I210*$E210,2))</f>
      </c>
    </row>
    <row r="211" spans="5:12" x14ac:dyDescent="0.25">
      <c r="E211" s="8"/>
      <c r="G211" s="9">
        <f>IF($A211="","",SUMIFS(Mouvements!$D:$D,Mouvements!$B:$B,$A211,Mouvements!$C:$C,"Entrée"))</f>
      </c>
      <c r="H211" s="9">
        <f>IF($A211="","",SUMIFS(Mouvements!$D:$D,Mouvements!$B:$B,$A211,Mouvements!$C:$C,"Sortie"))</f>
      </c>
      <c r="I211" s="9">
        <f>IF($A211="","",$F211+$G211-$H211)</f>
      </c>
      <c r="K211" s="9">
        <f>IF($A211="","",IF($I211&lt;=0,"RUPTURE",IF(AND($J211&gt;0,$I211&lt;=$J211),"À COMMANDER","En stock")))</f>
      </c>
      <c r="L211" s="10">
        <f>IF($A211="","",ROUND($I211*$E211,2))</f>
      </c>
    </row>
    <row r="212" spans="5:12" x14ac:dyDescent="0.25">
      <c r="E212" s="8"/>
      <c r="G212" s="9">
        <f>IF($A212="","",SUMIFS(Mouvements!$D:$D,Mouvements!$B:$B,$A212,Mouvements!$C:$C,"Entrée"))</f>
      </c>
      <c r="H212" s="9">
        <f>IF($A212="","",SUMIFS(Mouvements!$D:$D,Mouvements!$B:$B,$A212,Mouvements!$C:$C,"Sortie"))</f>
      </c>
      <c r="I212" s="9">
        <f>IF($A212="","",$F212+$G212-$H212)</f>
      </c>
      <c r="K212" s="9">
        <f>IF($A212="","",IF($I212&lt;=0,"RUPTURE",IF(AND($J212&gt;0,$I212&lt;=$J212),"À COMMANDER","En stock")))</f>
      </c>
      <c r="L212" s="10">
        <f>IF($A212="","",ROUND($I212*$E212,2))</f>
      </c>
    </row>
    <row r="213" spans="5:12" x14ac:dyDescent="0.25">
      <c r="E213" s="8"/>
      <c r="G213" s="9">
        <f>IF($A213="","",SUMIFS(Mouvements!$D:$D,Mouvements!$B:$B,$A213,Mouvements!$C:$C,"Entrée"))</f>
      </c>
      <c r="H213" s="9">
        <f>IF($A213="","",SUMIFS(Mouvements!$D:$D,Mouvements!$B:$B,$A213,Mouvements!$C:$C,"Sortie"))</f>
      </c>
      <c r="I213" s="9">
        <f>IF($A213="","",$F213+$G213-$H213)</f>
      </c>
      <c r="K213" s="9">
        <f>IF($A213="","",IF($I213&lt;=0,"RUPTURE",IF(AND($J213&gt;0,$I213&lt;=$J213),"À COMMANDER","En stock")))</f>
      </c>
      <c r="L213" s="10">
        <f>IF($A213="","",ROUND($I213*$E213,2))</f>
      </c>
    </row>
    <row r="214" spans="5:12" x14ac:dyDescent="0.25">
      <c r="E214" s="8"/>
      <c r="G214" s="9">
        <f>IF($A214="","",SUMIFS(Mouvements!$D:$D,Mouvements!$B:$B,$A214,Mouvements!$C:$C,"Entrée"))</f>
      </c>
      <c r="H214" s="9">
        <f>IF($A214="","",SUMIFS(Mouvements!$D:$D,Mouvements!$B:$B,$A214,Mouvements!$C:$C,"Sortie"))</f>
      </c>
      <c r="I214" s="9">
        <f>IF($A214="","",$F214+$G214-$H214)</f>
      </c>
      <c r="K214" s="9">
        <f>IF($A214="","",IF($I214&lt;=0,"RUPTURE",IF(AND($J214&gt;0,$I214&lt;=$J214),"À COMMANDER","En stock")))</f>
      </c>
      <c r="L214" s="10">
        <f>IF($A214="","",ROUND($I214*$E214,2))</f>
      </c>
    </row>
    <row r="215" spans="5:12" x14ac:dyDescent="0.25">
      <c r="E215" s="8"/>
      <c r="G215" s="9">
        <f>IF($A215="","",SUMIFS(Mouvements!$D:$D,Mouvements!$B:$B,$A215,Mouvements!$C:$C,"Entrée"))</f>
      </c>
      <c r="H215" s="9">
        <f>IF($A215="","",SUMIFS(Mouvements!$D:$D,Mouvements!$B:$B,$A215,Mouvements!$C:$C,"Sortie"))</f>
      </c>
      <c r="I215" s="9">
        <f>IF($A215="","",$F215+$G215-$H215)</f>
      </c>
      <c r="K215" s="9">
        <f>IF($A215="","",IF($I215&lt;=0,"RUPTURE",IF(AND($J215&gt;0,$I215&lt;=$J215),"À COMMANDER","En stock")))</f>
      </c>
      <c r="L215" s="10">
        <f>IF($A215="","",ROUND($I215*$E215,2))</f>
      </c>
    </row>
    <row r="216" spans="5:12" x14ac:dyDescent="0.25">
      <c r="E216" s="8"/>
      <c r="G216" s="9">
        <f>IF($A216="","",SUMIFS(Mouvements!$D:$D,Mouvements!$B:$B,$A216,Mouvements!$C:$C,"Entrée"))</f>
      </c>
      <c r="H216" s="9">
        <f>IF($A216="","",SUMIFS(Mouvements!$D:$D,Mouvements!$B:$B,$A216,Mouvements!$C:$C,"Sortie"))</f>
      </c>
      <c r="I216" s="9">
        <f>IF($A216="","",$F216+$G216-$H216)</f>
      </c>
      <c r="K216" s="9">
        <f>IF($A216="","",IF($I216&lt;=0,"RUPTURE",IF(AND($J216&gt;0,$I216&lt;=$J216),"À COMMANDER","En stock")))</f>
      </c>
      <c r="L216" s="10">
        <f>IF($A216="","",ROUND($I216*$E216,2))</f>
      </c>
    </row>
    <row r="217" spans="5:12" x14ac:dyDescent="0.25">
      <c r="E217" s="8"/>
      <c r="G217" s="9">
        <f>IF($A217="","",SUMIFS(Mouvements!$D:$D,Mouvements!$B:$B,$A217,Mouvements!$C:$C,"Entrée"))</f>
      </c>
      <c r="H217" s="9">
        <f>IF($A217="","",SUMIFS(Mouvements!$D:$D,Mouvements!$B:$B,$A217,Mouvements!$C:$C,"Sortie"))</f>
      </c>
      <c r="I217" s="9">
        <f>IF($A217="","",$F217+$G217-$H217)</f>
      </c>
      <c r="K217" s="9">
        <f>IF($A217="","",IF($I217&lt;=0,"RUPTURE",IF(AND($J217&gt;0,$I217&lt;=$J217),"À COMMANDER","En stock")))</f>
      </c>
      <c r="L217" s="10">
        <f>IF($A217="","",ROUND($I217*$E217,2))</f>
      </c>
    </row>
    <row r="218" spans="5:12" x14ac:dyDescent="0.25">
      <c r="E218" s="8"/>
      <c r="G218" s="9">
        <f>IF($A218="","",SUMIFS(Mouvements!$D:$D,Mouvements!$B:$B,$A218,Mouvements!$C:$C,"Entrée"))</f>
      </c>
      <c r="H218" s="9">
        <f>IF($A218="","",SUMIFS(Mouvements!$D:$D,Mouvements!$B:$B,$A218,Mouvements!$C:$C,"Sortie"))</f>
      </c>
      <c r="I218" s="9">
        <f>IF($A218="","",$F218+$G218-$H218)</f>
      </c>
      <c r="K218" s="9">
        <f>IF($A218="","",IF($I218&lt;=0,"RUPTURE",IF(AND($J218&gt;0,$I218&lt;=$J218),"À COMMANDER","En stock")))</f>
      </c>
      <c r="L218" s="10">
        <f>IF($A218="","",ROUND($I218*$E218,2))</f>
      </c>
    </row>
    <row r="219" spans="5:12" x14ac:dyDescent="0.25">
      <c r="E219" s="8"/>
      <c r="G219" s="9">
        <f>IF($A219="","",SUMIFS(Mouvements!$D:$D,Mouvements!$B:$B,$A219,Mouvements!$C:$C,"Entrée"))</f>
      </c>
      <c r="H219" s="9">
        <f>IF($A219="","",SUMIFS(Mouvements!$D:$D,Mouvements!$B:$B,$A219,Mouvements!$C:$C,"Sortie"))</f>
      </c>
      <c r="I219" s="9">
        <f>IF($A219="","",$F219+$G219-$H219)</f>
      </c>
      <c r="K219" s="9">
        <f>IF($A219="","",IF($I219&lt;=0,"RUPTURE",IF(AND($J219&gt;0,$I219&lt;=$J219),"À COMMANDER","En stock")))</f>
      </c>
      <c r="L219" s="10">
        <f>IF($A219="","",ROUND($I219*$E219,2))</f>
      </c>
    </row>
    <row r="220" spans="5:12" x14ac:dyDescent="0.25">
      <c r="E220" s="8"/>
      <c r="G220" s="9">
        <f>IF($A220="","",SUMIFS(Mouvements!$D:$D,Mouvements!$B:$B,$A220,Mouvements!$C:$C,"Entrée"))</f>
      </c>
      <c r="H220" s="9">
        <f>IF($A220="","",SUMIFS(Mouvements!$D:$D,Mouvements!$B:$B,$A220,Mouvements!$C:$C,"Sortie"))</f>
      </c>
      <c r="I220" s="9">
        <f>IF($A220="","",$F220+$G220-$H220)</f>
      </c>
      <c r="K220" s="9">
        <f>IF($A220="","",IF($I220&lt;=0,"RUPTURE",IF(AND($J220&gt;0,$I220&lt;=$J220),"À COMMANDER","En stock")))</f>
      </c>
      <c r="L220" s="10">
        <f>IF($A220="","",ROUND($I220*$E220,2))</f>
      </c>
    </row>
    <row r="221" spans="5:12" x14ac:dyDescent="0.25">
      <c r="E221" s="8"/>
      <c r="G221" s="9">
        <f>IF($A221="","",SUMIFS(Mouvements!$D:$D,Mouvements!$B:$B,$A221,Mouvements!$C:$C,"Entrée"))</f>
      </c>
      <c r="H221" s="9">
        <f>IF($A221="","",SUMIFS(Mouvements!$D:$D,Mouvements!$B:$B,$A221,Mouvements!$C:$C,"Sortie"))</f>
      </c>
      <c r="I221" s="9">
        <f>IF($A221="","",$F221+$G221-$H221)</f>
      </c>
      <c r="K221" s="9">
        <f>IF($A221="","",IF($I221&lt;=0,"RUPTURE",IF(AND($J221&gt;0,$I221&lt;=$J221),"À COMMANDER","En stock")))</f>
      </c>
      <c r="L221" s="10">
        <f>IF($A221="","",ROUND($I221*$E221,2))</f>
      </c>
    </row>
    <row r="222" spans="5:12" x14ac:dyDescent="0.25">
      <c r="E222" s="8"/>
      <c r="G222" s="9">
        <f>IF($A222="","",SUMIFS(Mouvements!$D:$D,Mouvements!$B:$B,$A222,Mouvements!$C:$C,"Entrée"))</f>
      </c>
      <c r="H222" s="9">
        <f>IF($A222="","",SUMIFS(Mouvements!$D:$D,Mouvements!$B:$B,$A222,Mouvements!$C:$C,"Sortie"))</f>
      </c>
      <c r="I222" s="9">
        <f>IF($A222="","",$F222+$G222-$H222)</f>
      </c>
      <c r="K222" s="9">
        <f>IF($A222="","",IF($I222&lt;=0,"RUPTURE",IF(AND($J222&gt;0,$I222&lt;=$J222),"À COMMANDER","En stock")))</f>
      </c>
      <c r="L222" s="10">
        <f>IF($A222="","",ROUND($I222*$E222,2))</f>
      </c>
    </row>
    <row r="223" spans="5:12" x14ac:dyDescent="0.25">
      <c r="E223" s="8"/>
      <c r="G223" s="9">
        <f>IF($A223="","",SUMIFS(Mouvements!$D:$D,Mouvements!$B:$B,$A223,Mouvements!$C:$C,"Entrée"))</f>
      </c>
      <c r="H223" s="9">
        <f>IF($A223="","",SUMIFS(Mouvements!$D:$D,Mouvements!$B:$B,$A223,Mouvements!$C:$C,"Sortie"))</f>
      </c>
      <c r="I223" s="9">
        <f>IF($A223="","",$F223+$G223-$H223)</f>
      </c>
      <c r="K223" s="9">
        <f>IF($A223="","",IF($I223&lt;=0,"RUPTURE",IF(AND($J223&gt;0,$I223&lt;=$J223),"À COMMANDER","En stock")))</f>
      </c>
      <c r="L223" s="10">
        <f>IF($A223="","",ROUND($I223*$E223,2))</f>
      </c>
    </row>
    <row r="224" spans="5:12" x14ac:dyDescent="0.25">
      <c r="E224" s="8"/>
      <c r="G224" s="9">
        <f>IF($A224="","",SUMIFS(Mouvements!$D:$D,Mouvements!$B:$B,$A224,Mouvements!$C:$C,"Entrée"))</f>
      </c>
      <c r="H224" s="9">
        <f>IF($A224="","",SUMIFS(Mouvements!$D:$D,Mouvements!$B:$B,$A224,Mouvements!$C:$C,"Sortie"))</f>
      </c>
      <c r="I224" s="9">
        <f>IF($A224="","",$F224+$G224-$H224)</f>
      </c>
      <c r="K224" s="9">
        <f>IF($A224="","",IF($I224&lt;=0,"RUPTURE",IF(AND($J224&gt;0,$I224&lt;=$J224),"À COMMANDER","En stock")))</f>
      </c>
      <c r="L224" s="10">
        <f>IF($A224="","",ROUND($I224*$E224,2))</f>
      </c>
    </row>
    <row r="225" spans="5:12" x14ac:dyDescent="0.25">
      <c r="E225" s="8"/>
      <c r="G225" s="9">
        <f>IF($A225="","",SUMIFS(Mouvements!$D:$D,Mouvements!$B:$B,$A225,Mouvements!$C:$C,"Entrée"))</f>
      </c>
      <c r="H225" s="9">
        <f>IF($A225="","",SUMIFS(Mouvements!$D:$D,Mouvements!$B:$B,$A225,Mouvements!$C:$C,"Sortie"))</f>
      </c>
      <c r="I225" s="9">
        <f>IF($A225="","",$F225+$G225-$H225)</f>
      </c>
      <c r="K225" s="9">
        <f>IF($A225="","",IF($I225&lt;=0,"RUPTURE",IF(AND($J225&gt;0,$I225&lt;=$J225),"À COMMANDER","En stock")))</f>
      </c>
      <c r="L225" s="10">
        <f>IF($A225="","",ROUND($I225*$E225,2))</f>
      </c>
    </row>
    <row r="226" spans="5:12" x14ac:dyDescent="0.25">
      <c r="E226" s="8"/>
      <c r="G226" s="9">
        <f>IF($A226="","",SUMIFS(Mouvements!$D:$D,Mouvements!$B:$B,$A226,Mouvements!$C:$C,"Entrée"))</f>
      </c>
      <c r="H226" s="9">
        <f>IF($A226="","",SUMIFS(Mouvements!$D:$D,Mouvements!$B:$B,$A226,Mouvements!$C:$C,"Sortie"))</f>
      </c>
      <c r="I226" s="9">
        <f>IF($A226="","",$F226+$G226-$H226)</f>
      </c>
      <c r="K226" s="9">
        <f>IF($A226="","",IF($I226&lt;=0,"RUPTURE",IF(AND($J226&gt;0,$I226&lt;=$J226),"À COMMANDER","En stock")))</f>
      </c>
      <c r="L226" s="10">
        <f>IF($A226="","",ROUND($I226*$E226,2))</f>
      </c>
    </row>
    <row r="227" spans="5:12" x14ac:dyDescent="0.25">
      <c r="E227" s="8"/>
      <c r="G227" s="9">
        <f>IF($A227="","",SUMIFS(Mouvements!$D:$D,Mouvements!$B:$B,$A227,Mouvements!$C:$C,"Entrée"))</f>
      </c>
      <c r="H227" s="9">
        <f>IF($A227="","",SUMIFS(Mouvements!$D:$D,Mouvements!$B:$B,$A227,Mouvements!$C:$C,"Sortie"))</f>
      </c>
      <c r="I227" s="9">
        <f>IF($A227="","",$F227+$G227-$H227)</f>
      </c>
      <c r="K227" s="9">
        <f>IF($A227="","",IF($I227&lt;=0,"RUPTURE",IF(AND($J227&gt;0,$I227&lt;=$J227),"À COMMANDER","En stock")))</f>
      </c>
      <c r="L227" s="10">
        <f>IF($A227="","",ROUND($I227*$E227,2))</f>
      </c>
    </row>
    <row r="228" spans="5:12" x14ac:dyDescent="0.25">
      <c r="E228" s="8"/>
      <c r="G228" s="9">
        <f>IF($A228="","",SUMIFS(Mouvements!$D:$D,Mouvements!$B:$B,$A228,Mouvements!$C:$C,"Entrée"))</f>
      </c>
      <c r="H228" s="9">
        <f>IF($A228="","",SUMIFS(Mouvements!$D:$D,Mouvements!$B:$B,$A228,Mouvements!$C:$C,"Sortie"))</f>
      </c>
      <c r="I228" s="9">
        <f>IF($A228="","",$F228+$G228-$H228)</f>
      </c>
      <c r="K228" s="9">
        <f>IF($A228="","",IF($I228&lt;=0,"RUPTURE",IF(AND($J228&gt;0,$I228&lt;=$J228),"À COMMANDER","En stock")))</f>
      </c>
      <c r="L228" s="10">
        <f>IF($A228="","",ROUND($I228*$E228,2))</f>
      </c>
    </row>
    <row r="229" spans="5:12" x14ac:dyDescent="0.25">
      <c r="E229" s="8"/>
      <c r="G229" s="9">
        <f>IF($A229="","",SUMIFS(Mouvements!$D:$D,Mouvements!$B:$B,$A229,Mouvements!$C:$C,"Entrée"))</f>
      </c>
      <c r="H229" s="9">
        <f>IF($A229="","",SUMIFS(Mouvements!$D:$D,Mouvements!$B:$B,$A229,Mouvements!$C:$C,"Sortie"))</f>
      </c>
      <c r="I229" s="9">
        <f>IF($A229="","",$F229+$G229-$H229)</f>
      </c>
      <c r="K229" s="9">
        <f>IF($A229="","",IF($I229&lt;=0,"RUPTURE",IF(AND($J229&gt;0,$I229&lt;=$J229),"À COMMANDER","En stock")))</f>
      </c>
      <c r="L229" s="10">
        <f>IF($A229="","",ROUND($I229*$E229,2))</f>
      </c>
    </row>
    <row r="230" spans="5:12" x14ac:dyDescent="0.25">
      <c r="E230" s="8"/>
      <c r="G230" s="9">
        <f>IF($A230="","",SUMIFS(Mouvements!$D:$D,Mouvements!$B:$B,$A230,Mouvements!$C:$C,"Entrée"))</f>
      </c>
      <c r="H230" s="9">
        <f>IF($A230="","",SUMIFS(Mouvements!$D:$D,Mouvements!$B:$B,$A230,Mouvements!$C:$C,"Sortie"))</f>
      </c>
      <c r="I230" s="9">
        <f>IF($A230="","",$F230+$G230-$H230)</f>
      </c>
      <c r="K230" s="9">
        <f>IF($A230="","",IF($I230&lt;=0,"RUPTURE",IF(AND($J230&gt;0,$I230&lt;=$J230),"À COMMANDER","En stock")))</f>
      </c>
      <c r="L230" s="10">
        <f>IF($A230="","",ROUND($I230*$E230,2))</f>
      </c>
    </row>
    <row r="231" spans="5:12" x14ac:dyDescent="0.25">
      <c r="E231" s="8"/>
      <c r="G231" s="9">
        <f>IF($A231="","",SUMIFS(Mouvements!$D:$D,Mouvements!$B:$B,$A231,Mouvements!$C:$C,"Entrée"))</f>
      </c>
      <c r="H231" s="9">
        <f>IF($A231="","",SUMIFS(Mouvements!$D:$D,Mouvements!$B:$B,$A231,Mouvements!$C:$C,"Sortie"))</f>
      </c>
      <c r="I231" s="9">
        <f>IF($A231="","",$F231+$G231-$H231)</f>
      </c>
      <c r="K231" s="9">
        <f>IF($A231="","",IF($I231&lt;=0,"RUPTURE",IF(AND($J231&gt;0,$I231&lt;=$J231),"À COMMANDER","En stock")))</f>
      </c>
      <c r="L231" s="10">
        <f>IF($A231="","",ROUND($I231*$E231,2))</f>
      </c>
    </row>
    <row r="232" spans="5:12" x14ac:dyDescent="0.25">
      <c r="E232" s="8"/>
      <c r="G232" s="9">
        <f>IF($A232="","",SUMIFS(Mouvements!$D:$D,Mouvements!$B:$B,$A232,Mouvements!$C:$C,"Entrée"))</f>
      </c>
      <c r="H232" s="9">
        <f>IF($A232="","",SUMIFS(Mouvements!$D:$D,Mouvements!$B:$B,$A232,Mouvements!$C:$C,"Sortie"))</f>
      </c>
      <c r="I232" s="9">
        <f>IF($A232="","",$F232+$G232-$H232)</f>
      </c>
      <c r="K232" s="9">
        <f>IF($A232="","",IF($I232&lt;=0,"RUPTURE",IF(AND($J232&gt;0,$I232&lt;=$J232),"À COMMANDER","En stock")))</f>
      </c>
      <c r="L232" s="10">
        <f>IF($A232="","",ROUND($I232*$E232,2))</f>
      </c>
    </row>
    <row r="233" spans="5:12" x14ac:dyDescent="0.25">
      <c r="E233" s="8"/>
      <c r="G233" s="9">
        <f>IF($A233="","",SUMIFS(Mouvements!$D:$D,Mouvements!$B:$B,$A233,Mouvements!$C:$C,"Entrée"))</f>
      </c>
      <c r="H233" s="9">
        <f>IF($A233="","",SUMIFS(Mouvements!$D:$D,Mouvements!$B:$B,$A233,Mouvements!$C:$C,"Sortie"))</f>
      </c>
      <c r="I233" s="9">
        <f>IF($A233="","",$F233+$G233-$H233)</f>
      </c>
      <c r="K233" s="9">
        <f>IF($A233="","",IF($I233&lt;=0,"RUPTURE",IF(AND($J233&gt;0,$I233&lt;=$J233),"À COMMANDER","En stock")))</f>
      </c>
      <c r="L233" s="10">
        <f>IF($A233="","",ROUND($I233*$E233,2))</f>
      </c>
    </row>
    <row r="234" spans="5:12" x14ac:dyDescent="0.25">
      <c r="E234" s="8"/>
      <c r="G234" s="9">
        <f>IF($A234="","",SUMIFS(Mouvements!$D:$D,Mouvements!$B:$B,$A234,Mouvements!$C:$C,"Entrée"))</f>
      </c>
      <c r="H234" s="9">
        <f>IF($A234="","",SUMIFS(Mouvements!$D:$D,Mouvements!$B:$B,$A234,Mouvements!$C:$C,"Sortie"))</f>
      </c>
      <c r="I234" s="9">
        <f>IF($A234="","",$F234+$G234-$H234)</f>
      </c>
      <c r="K234" s="9">
        <f>IF($A234="","",IF($I234&lt;=0,"RUPTURE",IF(AND($J234&gt;0,$I234&lt;=$J234),"À COMMANDER","En stock")))</f>
      </c>
      <c r="L234" s="10">
        <f>IF($A234="","",ROUND($I234*$E234,2))</f>
      </c>
    </row>
    <row r="235" spans="5:12" x14ac:dyDescent="0.25">
      <c r="E235" s="8"/>
      <c r="G235" s="9">
        <f>IF($A235="","",SUMIFS(Mouvements!$D:$D,Mouvements!$B:$B,$A235,Mouvements!$C:$C,"Entrée"))</f>
      </c>
      <c r="H235" s="9">
        <f>IF($A235="","",SUMIFS(Mouvements!$D:$D,Mouvements!$B:$B,$A235,Mouvements!$C:$C,"Sortie"))</f>
      </c>
      <c r="I235" s="9">
        <f>IF($A235="","",$F235+$G235-$H235)</f>
      </c>
      <c r="K235" s="9">
        <f>IF($A235="","",IF($I235&lt;=0,"RUPTURE",IF(AND($J235&gt;0,$I235&lt;=$J235),"À COMMANDER","En stock")))</f>
      </c>
      <c r="L235" s="10">
        <f>IF($A235="","",ROUND($I235*$E235,2))</f>
      </c>
    </row>
    <row r="236" spans="5:12" x14ac:dyDescent="0.25">
      <c r="E236" s="8"/>
      <c r="G236" s="9">
        <f>IF($A236="","",SUMIFS(Mouvements!$D:$D,Mouvements!$B:$B,$A236,Mouvements!$C:$C,"Entrée"))</f>
      </c>
      <c r="H236" s="9">
        <f>IF($A236="","",SUMIFS(Mouvements!$D:$D,Mouvements!$B:$B,$A236,Mouvements!$C:$C,"Sortie"))</f>
      </c>
      <c r="I236" s="9">
        <f>IF($A236="","",$F236+$G236-$H236)</f>
      </c>
      <c r="K236" s="9">
        <f>IF($A236="","",IF($I236&lt;=0,"RUPTURE",IF(AND($J236&gt;0,$I236&lt;=$J236),"À COMMANDER","En stock")))</f>
      </c>
      <c r="L236" s="10">
        <f>IF($A236="","",ROUND($I236*$E236,2))</f>
      </c>
    </row>
    <row r="237" spans="5:12" x14ac:dyDescent="0.25">
      <c r="E237" s="8"/>
      <c r="G237" s="9">
        <f>IF($A237="","",SUMIFS(Mouvements!$D:$D,Mouvements!$B:$B,$A237,Mouvements!$C:$C,"Entrée"))</f>
      </c>
      <c r="H237" s="9">
        <f>IF($A237="","",SUMIFS(Mouvements!$D:$D,Mouvements!$B:$B,$A237,Mouvements!$C:$C,"Sortie"))</f>
      </c>
      <c r="I237" s="9">
        <f>IF($A237="","",$F237+$G237-$H237)</f>
      </c>
      <c r="K237" s="9">
        <f>IF($A237="","",IF($I237&lt;=0,"RUPTURE",IF(AND($J237&gt;0,$I237&lt;=$J237),"À COMMANDER","En stock")))</f>
      </c>
      <c r="L237" s="10">
        <f>IF($A237="","",ROUND($I237*$E237,2))</f>
      </c>
    </row>
    <row r="238" spans="5:12" x14ac:dyDescent="0.25">
      <c r="E238" s="8"/>
      <c r="G238" s="9">
        <f>IF($A238="","",SUMIFS(Mouvements!$D:$D,Mouvements!$B:$B,$A238,Mouvements!$C:$C,"Entrée"))</f>
      </c>
      <c r="H238" s="9">
        <f>IF($A238="","",SUMIFS(Mouvements!$D:$D,Mouvements!$B:$B,$A238,Mouvements!$C:$C,"Sortie"))</f>
      </c>
      <c r="I238" s="9">
        <f>IF($A238="","",$F238+$G238-$H238)</f>
      </c>
      <c r="K238" s="9">
        <f>IF($A238="","",IF($I238&lt;=0,"RUPTURE",IF(AND($J238&gt;0,$I238&lt;=$J238),"À COMMANDER","En stock")))</f>
      </c>
      <c r="L238" s="10">
        <f>IF($A238="","",ROUND($I238*$E238,2))</f>
      </c>
    </row>
    <row r="239" spans="5:12" x14ac:dyDescent="0.25">
      <c r="E239" s="8"/>
      <c r="G239" s="9">
        <f>IF($A239="","",SUMIFS(Mouvements!$D:$D,Mouvements!$B:$B,$A239,Mouvements!$C:$C,"Entrée"))</f>
      </c>
      <c r="H239" s="9">
        <f>IF($A239="","",SUMIFS(Mouvements!$D:$D,Mouvements!$B:$B,$A239,Mouvements!$C:$C,"Sortie"))</f>
      </c>
      <c r="I239" s="9">
        <f>IF($A239="","",$F239+$G239-$H239)</f>
      </c>
      <c r="K239" s="9">
        <f>IF($A239="","",IF($I239&lt;=0,"RUPTURE",IF(AND($J239&gt;0,$I239&lt;=$J239),"À COMMANDER","En stock")))</f>
      </c>
      <c r="L239" s="10">
        <f>IF($A239="","",ROUND($I239*$E239,2))</f>
      </c>
    </row>
    <row r="240" spans="5:12" x14ac:dyDescent="0.25">
      <c r="E240" s="8"/>
      <c r="G240" s="9">
        <f>IF($A240="","",SUMIFS(Mouvements!$D:$D,Mouvements!$B:$B,$A240,Mouvements!$C:$C,"Entrée"))</f>
      </c>
      <c r="H240" s="9">
        <f>IF($A240="","",SUMIFS(Mouvements!$D:$D,Mouvements!$B:$B,$A240,Mouvements!$C:$C,"Sortie"))</f>
      </c>
      <c r="I240" s="9">
        <f>IF($A240="","",$F240+$G240-$H240)</f>
      </c>
      <c r="K240" s="9">
        <f>IF($A240="","",IF($I240&lt;=0,"RUPTURE",IF(AND($J240&gt;0,$I240&lt;=$J240),"À COMMANDER","En stock")))</f>
      </c>
      <c r="L240" s="10">
        <f>IF($A240="","",ROUND($I240*$E240,2))</f>
      </c>
    </row>
    <row r="241" spans="5:12" x14ac:dyDescent="0.25">
      <c r="E241" s="8"/>
      <c r="G241" s="9">
        <f>IF($A241="","",SUMIFS(Mouvements!$D:$D,Mouvements!$B:$B,$A241,Mouvements!$C:$C,"Entrée"))</f>
      </c>
      <c r="H241" s="9">
        <f>IF($A241="","",SUMIFS(Mouvements!$D:$D,Mouvements!$B:$B,$A241,Mouvements!$C:$C,"Sortie"))</f>
      </c>
      <c r="I241" s="9">
        <f>IF($A241="","",$F241+$G241-$H241)</f>
      </c>
      <c r="K241" s="9">
        <f>IF($A241="","",IF($I241&lt;=0,"RUPTURE",IF(AND($J241&gt;0,$I241&lt;=$J241),"À COMMANDER","En stock")))</f>
      </c>
      <c r="L241" s="10">
        <f>IF($A241="","",ROUND($I241*$E241,2))</f>
      </c>
    </row>
    <row r="242" spans="5:12" x14ac:dyDescent="0.25">
      <c r="E242" s="8"/>
      <c r="G242" s="9">
        <f>IF($A242="","",SUMIFS(Mouvements!$D:$D,Mouvements!$B:$B,$A242,Mouvements!$C:$C,"Entrée"))</f>
      </c>
      <c r="H242" s="9">
        <f>IF($A242="","",SUMIFS(Mouvements!$D:$D,Mouvements!$B:$B,$A242,Mouvements!$C:$C,"Sortie"))</f>
      </c>
      <c r="I242" s="9">
        <f>IF($A242="","",$F242+$G242-$H242)</f>
      </c>
      <c r="K242" s="9">
        <f>IF($A242="","",IF($I242&lt;=0,"RUPTURE",IF(AND($J242&gt;0,$I242&lt;=$J242),"À COMMANDER","En stock")))</f>
      </c>
      <c r="L242" s="10">
        <f>IF($A242="","",ROUND($I242*$E242,2))</f>
      </c>
    </row>
    <row r="243" spans="5:12" x14ac:dyDescent="0.25">
      <c r="E243" s="8"/>
      <c r="G243" s="9">
        <f>IF($A243="","",SUMIFS(Mouvements!$D:$D,Mouvements!$B:$B,$A243,Mouvements!$C:$C,"Entrée"))</f>
      </c>
      <c r="H243" s="9">
        <f>IF($A243="","",SUMIFS(Mouvements!$D:$D,Mouvements!$B:$B,$A243,Mouvements!$C:$C,"Sortie"))</f>
      </c>
      <c r="I243" s="9">
        <f>IF($A243="","",$F243+$G243-$H243)</f>
      </c>
      <c r="K243" s="9">
        <f>IF($A243="","",IF($I243&lt;=0,"RUPTURE",IF(AND($J243&gt;0,$I243&lt;=$J243),"À COMMANDER","En stock")))</f>
      </c>
      <c r="L243" s="10">
        <f>IF($A243="","",ROUND($I243*$E243,2))</f>
      </c>
    </row>
    <row r="244" spans="5:12" x14ac:dyDescent="0.25">
      <c r="E244" s="8"/>
      <c r="G244" s="9">
        <f>IF($A244="","",SUMIFS(Mouvements!$D:$D,Mouvements!$B:$B,$A244,Mouvements!$C:$C,"Entrée"))</f>
      </c>
      <c r="H244" s="9">
        <f>IF($A244="","",SUMIFS(Mouvements!$D:$D,Mouvements!$B:$B,$A244,Mouvements!$C:$C,"Sortie"))</f>
      </c>
      <c r="I244" s="9">
        <f>IF($A244="","",$F244+$G244-$H244)</f>
      </c>
      <c r="K244" s="9">
        <f>IF($A244="","",IF($I244&lt;=0,"RUPTURE",IF(AND($J244&gt;0,$I244&lt;=$J244),"À COMMANDER","En stock")))</f>
      </c>
      <c r="L244" s="10">
        <f>IF($A244="","",ROUND($I244*$E244,2))</f>
      </c>
    </row>
    <row r="245" spans="5:12" x14ac:dyDescent="0.25">
      <c r="E245" s="8"/>
      <c r="G245" s="9">
        <f>IF($A245="","",SUMIFS(Mouvements!$D:$D,Mouvements!$B:$B,$A245,Mouvements!$C:$C,"Entrée"))</f>
      </c>
      <c r="H245" s="9">
        <f>IF($A245="","",SUMIFS(Mouvements!$D:$D,Mouvements!$B:$B,$A245,Mouvements!$C:$C,"Sortie"))</f>
      </c>
      <c r="I245" s="9">
        <f>IF($A245="","",$F245+$G245-$H245)</f>
      </c>
      <c r="K245" s="9">
        <f>IF($A245="","",IF($I245&lt;=0,"RUPTURE",IF(AND($J245&gt;0,$I245&lt;=$J245),"À COMMANDER","En stock")))</f>
      </c>
      <c r="L245" s="10">
        <f>IF($A245="","",ROUND($I245*$E245,2))</f>
      </c>
    </row>
    <row r="246" spans="5:12" x14ac:dyDescent="0.25">
      <c r="E246" s="8"/>
      <c r="G246" s="9">
        <f>IF($A246="","",SUMIFS(Mouvements!$D:$D,Mouvements!$B:$B,$A246,Mouvements!$C:$C,"Entrée"))</f>
      </c>
      <c r="H246" s="9">
        <f>IF($A246="","",SUMIFS(Mouvements!$D:$D,Mouvements!$B:$B,$A246,Mouvements!$C:$C,"Sortie"))</f>
      </c>
      <c r="I246" s="9">
        <f>IF($A246="","",$F246+$G246-$H246)</f>
      </c>
      <c r="K246" s="9">
        <f>IF($A246="","",IF($I246&lt;=0,"RUPTURE",IF(AND($J246&gt;0,$I246&lt;=$J246),"À COMMANDER","En stock")))</f>
      </c>
      <c r="L246" s="10">
        <f>IF($A246="","",ROUND($I246*$E246,2))</f>
      </c>
    </row>
    <row r="247" spans="5:12" x14ac:dyDescent="0.25">
      <c r="E247" s="8"/>
      <c r="G247" s="9">
        <f>IF($A247="","",SUMIFS(Mouvements!$D:$D,Mouvements!$B:$B,$A247,Mouvements!$C:$C,"Entrée"))</f>
      </c>
      <c r="H247" s="9">
        <f>IF($A247="","",SUMIFS(Mouvements!$D:$D,Mouvements!$B:$B,$A247,Mouvements!$C:$C,"Sortie"))</f>
      </c>
      <c r="I247" s="9">
        <f>IF($A247="","",$F247+$G247-$H247)</f>
      </c>
      <c r="K247" s="9">
        <f>IF($A247="","",IF($I247&lt;=0,"RUPTURE",IF(AND($J247&gt;0,$I247&lt;=$J247),"À COMMANDER","En stock")))</f>
      </c>
      <c r="L247" s="10">
        <f>IF($A247="","",ROUND($I247*$E247,2))</f>
      </c>
    </row>
    <row r="248" spans="5:12" x14ac:dyDescent="0.25">
      <c r="E248" s="8"/>
      <c r="G248" s="9">
        <f>IF($A248="","",SUMIFS(Mouvements!$D:$D,Mouvements!$B:$B,$A248,Mouvements!$C:$C,"Entrée"))</f>
      </c>
      <c r="H248" s="9">
        <f>IF($A248="","",SUMIFS(Mouvements!$D:$D,Mouvements!$B:$B,$A248,Mouvements!$C:$C,"Sortie"))</f>
      </c>
      <c r="I248" s="9">
        <f>IF($A248="","",$F248+$G248-$H248)</f>
      </c>
      <c r="K248" s="9">
        <f>IF($A248="","",IF($I248&lt;=0,"RUPTURE",IF(AND($J248&gt;0,$I248&lt;=$J248),"À COMMANDER","En stock")))</f>
      </c>
      <c r="L248" s="10">
        <f>IF($A248="","",ROUND($I248*$E248,2))</f>
      </c>
    </row>
    <row r="249" spans="5:12" x14ac:dyDescent="0.25">
      <c r="E249" s="8"/>
      <c r="G249" s="9">
        <f>IF($A249="","",SUMIFS(Mouvements!$D:$D,Mouvements!$B:$B,$A249,Mouvements!$C:$C,"Entrée"))</f>
      </c>
      <c r="H249" s="9">
        <f>IF($A249="","",SUMIFS(Mouvements!$D:$D,Mouvements!$B:$B,$A249,Mouvements!$C:$C,"Sortie"))</f>
      </c>
      <c r="I249" s="9">
        <f>IF($A249="","",$F249+$G249-$H249)</f>
      </c>
      <c r="K249" s="9">
        <f>IF($A249="","",IF($I249&lt;=0,"RUPTURE",IF(AND($J249&gt;0,$I249&lt;=$J249),"À COMMANDER","En stock")))</f>
      </c>
      <c r="L249" s="10">
        <f>IF($A249="","",ROUND($I249*$E249,2))</f>
      </c>
    </row>
    <row r="250" spans="5:12" x14ac:dyDescent="0.25">
      <c r="E250" s="8"/>
      <c r="G250" s="9">
        <f>IF($A250="","",SUMIFS(Mouvements!$D:$D,Mouvements!$B:$B,$A250,Mouvements!$C:$C,"Entrée"))</f>
      </c>
      <c r="H250" s="9">
        <f>IF($A250="","",SUMIFS(Mouvements!$D:$D,Mouvements!$B:$B,$A250,Mouvements!$C:$C,"Sortie"))</f>
      </c>
      <c r="I250" s="9">
        <f>IF($A250="","",$F250+$G250-$H250)</f>
      </c>
      <c r="K250" s="9">
        <f>IF($A250="","",IF($I250&lt;=0,"RUPTURE",IF(AND($J250&gt;0,$I250&lt;=$J250),"À COMMANDER","En stock")))</f>
      </c>
      <c r="L250" s="10">
        <f>IF($A250="","",ROUND($I250*$E250,2))</f>
      </c>
    </row>
    <row r="251" spans="5:12" x14ac:dyDescent="0.25">
      <c r="E251" s="8"/>
      <c r="G251" s="9">
        <f>IF($A251="","",SUMIFS(Mouvements!$D:$D,Mouvements!$B:$B,$A251,Mouvements!$C:$C,"Entrée"))</f>
      </c>
      <c r="H251" s="9">
        <f>IF($A251="","",SUMIFS(Mouvements!$D:$D,Mouvements!$B:$B,$A251,Mouvements!$C:$C,"Sortie"))</f>
      </c>
      <c r="I251" s="9">
        <f>IF($A251="","",$F251+$G251-$H251)</f>
      </c>
      <c r="K251" s="9">
        <f>IF($A251="","",IF($I251&lt;=0,"RUPTURE",IF(AND($J251&gt;0,$I251&lt;=$J251),"À COMMANDER","En stock")))</f>
      </c>
      <c r="L251" s="10">
        <f>IF($A251="","",ROUND($I251*$E251,2))</f>
      </c>
    </row>
    <row r="252" spans="5:12" x14ac:dyDescent="0.25">
      <c r="E252" s="8"/>
      <c r="G252" s="9">
        <f>IF($A252="","",SUMIFS(Mouvements!$D:$D,Mouvements!$B:$B,$A252,Mouvements!$C:$C,"Entrée"))</f>
      </c>
      <c r="H252" s="9">
        <f>IF($A252="","",SUMIFS(Mouvements!$D:$D,Mouvements!$B:$B,$A252,Mouvements!$C:$C,"Sortie"))</f>
      </c>
      <c r="I252" s="9">
        <f>IF($A252="","",$F252+$G252-$H252)</f>
      </c>
      <c r="K252" s="9">
        <f>IF($A252="","",IF($I252&lt;=0,"RUPTURE",IF(AND($J252&gt;0,$I252&lt;=$J252),"À COMMANDER","En stock")))</f>
      </c>
      <c r="L252" s="10">
        <f>IF($A252="","",ROUND($I252*$E252,2))</f>
      </c>
    </row>
    <row r="253" spans="5:12" x14ac:dyDescent="0.25">
      <c r="E253" s="8"/>
      <c r="G253" s="9">
        <f>IF($A253="","",SUMIFS(Mouvements!$D:$D,Mouvements!$B:$B,$A253,Mouvements!$C:$C,"Entrée"))</f>
      </c>
      <c r="H253" s="9">
        <f>IF($A253="","",SUMIFS(Mouvements!$D:$D,Mouvements!$B:$B,$A253,Mouvements!$C:$C,"Sortie"))</f>
      </c>
      <c r="I253" s="9">
        <f>IF($A253="","",$F253+$G253-$H253)</f>
      </c>
      <c r="K253" s="9">
        <f>IF($A253="","",IF($I253&lt;=0,"RUPTURE",IF(AND($J253&gt;0,$I253&lt;=$J253),"À COMMANDER","En stock")))</f>
      </c>
      <c r="L253" s="10">
        <f>IF($A253="","",ROUND($I253*$E253,2))</f>
      </c>
    </row>
    <row r="254" spans="5:12" x14ac:dyDescent="0.25">
      <c r="E254" s="8"/>
      <c r="G254" s="9">
        <f>IF($A254="","",SUMIFS(Mouvements!$D:$D,Mouvements!$B:$B,$A254,Mouvements!$C:$C,"Entrée"))</f>
      </c>
      <c r="H254" s="9">
        <f>IF($A254="","",SUMIFS(Mouvements!$D:$D,Mouvements!$B:$B,$A254,Mouvements!$C:$C,"Sortie"))</f>
      </c>
      <c r="I254" s="9">
        <f>IF($A254="","",$F254+$G254-$H254)</f>
      </c>
      <c r="K254" s="9">
        <f>IF($A254="","",IF($I254&lt;=0,"RUPTURE",IF(AND($J254&gt;0,$I254&lt;=$J254),"À COMMANDER","En stock")))</f>
      </c>
      <c r="L254" s="10">
        <f>IF($A254="","",ROUND($I254*$E254,2))</f>
      </c>
    </row>
    <row r="255" spans="5:12" x14ac:dyDescent="0.25">
      <c r="E255" s="8"/>
      <c r="G255" s="9">
        <f>IF($A255="","",SUMIFS(Mouvements!$D:$D,Mouvements!$B:$B,$A255,Mouvements!$C:$C,"Entrée"))</f>
      </c>
      <c r="H255" s="9">
        <f>IF($A255="","",SUMIFS(Mouvements!$D:$D,Mouvements!$B:$B,$A255,Mouvements!$C:$C,"Sortie"))</f>
      </c>
      <c r="I255" s="9">
        <f>IF($A255="","",$F255+$G255-$H255)</f>
      </c>
      <c r="K255" s="9">
        <f>IF($A255="","",IF($I255&lt;=0,"RUPTURE",IF(AND($J255&gt;0,$I255&lt;=$J255),"À COMMANDER","En stock")))</f>
      </c>
      <c r="L255" s="10">
        <f>IF($A255="","",ROUND($I255*$E255,2))</f>
      </c>
    </row>
    <row r="256" spans="5:12" x14ac:dyDescent="0.25">
      <c r="E256" s="8"/>
      <c r="G256" s="9">
        <f>IF($A256="","",SUMIFS(Mouvements!$D:$D,Mouvements!$B:$B,$A256,Mouvements!$C:$C,"Entrée"))</f>
      </c>
      <c r="H256" s="9">
        <f>IF($A256="","",SUMIFS(Mouvements!$D:$D,Mouvements!$B:$B,$A256,Mouvements!$C:$C,"Sortie"))</f>
      </c>
      <c r="I256" s="9">
        <f>IF($A256="","",$F256+$G256-$H256)</f>
      </c>
      <c r="K256" s="9">
        <f>IF($A256="","",IF($I256&lt;=0,"RUPTURE",IF(AND($J256&gt;0,$I256&lt;=$J256),"À COMMANDER","En stock")))</f>
      </c>
      <c r="L256" s="10">
        <f>IF($A256="","",ROUND($I256*$E256,2))</f>
      </c>
    </row>
    <row r="257" spans="5:12" x14ac:dyDescent="0.25">
      <c r="E257" s="8"/>
      <c r="G257" s="9">
        <f>IF($A257="","",SUMIFS(Mouvements!$D:$D,Mouvements!$B:$B,$A257,Mouvements!$C:$C,"Entrée"))</f>
      </c>
      <c r="H257" s="9">
        <f>IF($A257="","",SUMIFS(Mouvements!$D:$D,Mouvements!$B:$B,$A257,Mouvements!$C:$C,"Sortie"))</f>
      </c>
      <c r="I257" s="9">
        <f>IF($A257="","",$F257+$G257-$H257)</f>
      </c>
      <c r="K257" s="9">
        <f>IF($A257="","",IF($I257&lt;=0,"RUPTURE",IF(AND($J257&gt;0,$I257&lt;=$J257),"À COMMANDER","En stock")))</f>
      </c>
      <c r="L257" s="10">
        <f>IF($A257="","",ROUND($I257*$E257,2))</f>
      </c>
    </row>
    <row r="258" spans="5:12" x14ac:dyDescent="0.25">
      <c r="E258" s="8"/>
      <c r="G258" s="9">
        <f>IF($A258="","",SUMIFS(Mouvements!$D:$D,Mouvements!$B:$B,$A258,Mouvements!$C:$C,"Entrée"))</f>
      </c>
      <c r="H258" s="9">
        <f>IF($A258="","",SUMIFS(Mouvements!$D:$D,Mouvements!$B:$B,$A258,Mouvements!$C:$C,"Sortie"))</f>
      </c>
      <c r="I258" s="9">
        <f>IF($A258="","",$F258+$G258-$H258)</f>
      </c>
      <c r="K258" s="9">
        <f>IF($A258="","",IF($I258&lt;=0,"RUPTURE",IF(AND($J258&gt;0,$I258&lt;=$J258),"À COMMANDER","En stock")))</f>
      </c>
      <c r="L258" s="10">
        <f>IF($A258="","",ROUND($I258*$E258,2))</f>
      </c>
    </row>
    <row r="259" spans="5:12" x14ac:dyDescent="0.25">
      <c r="E259" s="8"/>
      <c r="G259" s="9">
        <f>IF($A259="","",SUMIFS(Mouvements!$D:$D,Mouvements!$B:$B,$A259,Mouvements!$C:$C,"Entrée"))</f>
      </c>
      <c r="H259" s="9">
        <f>IF($A259="","",SUMIFS(Mouvements!$D:$D,Mouvements!$B:$B,$A259,Mouvements!$C:$C,"Sortie"))</f>
      </c>
      <c r="I259" s="9">
        <f>IF($A259="","",$F259+$G259-$H259)</f>
      </c>
      <c r="K259" s="9">
        <f>IF($A259="","",IF($I259&lt;=0,"RUPTURE",IF(AND($J259&gt;0,$I259&lt;=$J259),"À COMMANDER","En stock")))</f>
      </c>
      <c r="L259" s="10">
        <f>IF($A259="","",ROUND($I259*$E259,2))</f>
      </c>
    </row>
    <row r="260" spans="5:12" x14ac:dyDescent="0.25">
      <c r="E260" s="8"/>
      <c r="G260" s="9">
        <f>IF($A260="","",SUMIFS(Mouvements!$D:$D,Mouvements!$B:$B,$A260,Mouvements!$C:$C,"Entrée"))</f>
      </c>
      <c r="H260" s="9">
        <f>IF($A260="","",SUMIFS(Mouvements!$D:$D,Mouvements!$B:$B,$A260,Mouvements!$C:$C,"Sortie"))</f>
      </c>
      <c r="I260" s="9">
        <f>IF($A260="","",$F260+$G260-$H260)</f>
      </c>
      <c r="K260" s="9">
        <f>IF($A260="","",IF($I260&lt;=0,"RUPTURE",IF(AND($J260&gt;0,$I260&lt;=$J260),"À COMMANDER","En stock")))</f>
      </c>
      <c r="L260" s="10">
        <f>IF($A260="","",ROUND($I260*$E260,2))</f>
      </c>
    </row>
    <row r="261" spans="5:12" x14ac:dyDescent="0.25">
      <c r="E261" s="8"/>
      <c r="G261" s="9">
        <f>IF($A261="","",SUMIFS(Mouvements!$D:$D,Mouvements!$B:$B,$A261,Mouvements!$C:$C,"Entrée"))</f>
      </c>
      <c r="H261" s="9">
        <f>IF($A261="","",SUMIFS(Mouvements!$D:$D,Mouvements!$B:$B,$A261,Mouvements!$C:$C,"Sortie"))</f>
      </c>
      <c r="I261" s="9">
        <f>IF($A261="","",$F261+$G261-$H261)</f>
      </c>
      <c r="K261" s="9">
        <f>IF($A261="","",IF($I261&lt;=0,"RUPTURE",IF(AND($J261&gt;0,$I261&lt;=$J261),"À COMMANDER","En stock")))</f>
      </c>
      <c r="L261" s="10">
        <f>IF($A261="","",ROUND($I261*$E261,2))</f>
      </c>
    </row>
    <row r="262" spans="5:12" x14ac:dyDescent="0.25">
      <c r="E262" s="8"/>
      <c r="G262" s="9">
        <f>IF($A262="","",SUMIFS(Mouvements!$D:$D,Mouvements!$B:$B,$A262,Mouvements!$C:$C,"Entrée"))</f>
      </c>
      <c r="H262" s="9">
        <f>IF($A262="","",SUMIFS(Mouvements!$D:$D,Mouvements!$B:$B,$A262,Mouvements!$C:$C,"Sortie"))</f>
      </c>
      <c r="I262" s="9">
        <f>IF($A262="","",$F262+$G262-$H262)</f>
      </c>
      <c r="K262" s="9">
        <f>IF($A262="","",IF($I262&lt;=0,"RUPTURE",IF(AND($J262&gt;0,$I262&lt;=$J262),"À COMMANDER","En stock")))</f>
      </c>
      <c r="L262" s="10">
        <f>IF($A262="","",ROUND($I262*$E262,2))</f>
      </c>
    </row>
    <row r="263" spans="5:12" x14ac:dyDescent="0.25">
      <c r="E263" s="8"/>
      <c r="G263" s="9">
        <f>IF($A263="","",SUMIFS(Mouvements!$D:$D,Mouvements!$B:$B,$A263,Mouvements!$C:$C,"Entrée"))</f>
      </c>
      <c r="H263" s="9">
        <f>IF($A263="","",SUMIFS(Mouvements!$D:$D,Mouvements!$B:$B,$A263,Mouvements!$C:$C,"Sortie"))</f>
      </c>
      <c r="I263" s="9">
        <f>IF($A263="","",$F263+$G263-$H263)</f>
      </c>
      <c r="K263" s="9">
        <f>IF($A263="","",IF($I263&lt;=0,"RUPTURE",IF(AND($J263&gt;0,$I263&lt;=$J263),"À COMMANDER","En stock")))</f>
      </c>
      <c r="L263" s="10">
        <f>IF($A263="","",ROUND($I263*$E263,2))</f>
      </c>
    </row>
    <row r="264" spans="5:12" x14ac:dyDescent="0.25">
      <c r="E264" s="8"/>
      <c r="G264" s="9">
        <f>IF($A264="","",SUMIFS(Mouvements!$D:$D,Mouvements!$B:$B,$A264,Mouvements!$C:$C,"Entrée"))</f>
      </c>
      <c r="H264" s="9">
        <f>IF($A264="","",SUMIFS(Mouvements!$D:$D,Mouvements!$B:$B,$A264,Mouvements!$C:$C,"Sortie"))</f>
      </c>
      <c r="I264" s="9">
        <f>IF($A264="","",$F264+$G264-$H264)</f>
      </c>
      <c r="K264" s="9">
        <f>IF($A264="","",IF($I264&lt;=0,"RUPTURE",IF(AND($J264&gt;0,$I264&lt;=$J264),"À COMMANDER","En stock")))</f>
      </c>
      <c r="L264" s="10">
        <f>IF($A264="","",ROUND($I264*$E264,2))</f>
      </c>
    </row>
    <row r="265" spans="5:12" x14ac:dyDescent="0.25">
      <c r="E265" s="8"/>
      <c r="G265" s="9">
        <f>IF($A265="","",SUMIFS(Mouvements!$D:$D,Mouvements!$B:$B,$A265,Mouvements!$C:$C,"Entrée"))</f>
      </c>
      <c r="H265" s="9">
        <f>IF($A265="","",SUMIFS(Mouvements!$D:$D,Mouvements!$B:$B,$A265,Mouvements!$C:$C,"Sortie"))</f>
      </c>
      <c r="I265" s="9">
        <f>IF($A265="","",$F265+$G265-$H265)</f>
      </c>
      <c r="K265" s="9">
        <f>IF($A265="","",IF($I265&lt;=0,"RUPTURE",IF(AND($J265&gt;0,$I265&lt;=$J265),"À COMMANDER","En stock")))</f>
      </c>
      <c r="L265" s="10">
        <f>IF($A265="","",ROUND($I265*$E265,2))</f>
      </c>
    </row>
    <row r="266" spans="5:12" x14ac:dyDescent="0.25">
      <c r="E266" s="8"/>
      <c r="G266" s="9">
        <f>IF($A266="","",SUMIFS(Mouvements!$D:$D,Mouvements!$B:$B,$A266,Mouvements!$C:$C,"Entrée"))</f>
      </c>
      <c r="H266" s="9">
        <f>IF($A266="","",SUMIFS(Mouvements!$D:$D,Mouvements!$B:$B,$A266,Mouvements!$C:$C,"Sortie"))</f>
      </c>
      <c r="I266" s="9">
        <f>IF($A266="","",$F266+$G266-$H266)</f>
      </c>
      <c r="K266" s="9">
        <f>IF($A266="","",IF($I266&lt;=0,"RUPTURE",IF(AND($J266&gt;0,$I266&lt;=$J266),"À COMMANDER","En stock")))</f>
      </c>
      <c r="L266" s="10">
        <f>IF($A266="","",ROUND($I266*$E266,2))</f>
      </c>
    </row>
    <row r="267" spans="5:12" x14ac:dyDescent="0.25">
      <c r="E267" s="8"/>
      <c r="G267" s="9">
        <f>IF($A267="","",SUMIFS(Mouvements!$D:$D,Mouvements!$B:$B,$A267,Mouvements!$C:$C,"Entrée"))</f>
      </c>
      <c r="H267" s="9">
        <f>IF($A267="","",SUMIFS(Mouvements!$D:$D,Mouvements!$B:$B,$A267,Mouvements!$C:$C,"Sortie"))</f>
      </c>
      <c r="I267" s="9">
        <f>IF($A267="","",$F267+$G267-$H267)</f>
      </c>
      <c r="K267" s="9">
        <f>IF($A267="","",IF($I267&lt;=0,"RUPTURE",IF(AND($J267&gt;0,$I267&lt;=$J267),"À COMMANDER","En stock")))</f>
      </c>
      <c r="L267" s="10">
        <f>IF($A267="","",ROUND($I267*$E267,2))</f>
      </c>
    </row>
    <row r="268" spans="5:12" x14ac:dyDescent="0.25">
      <c r="E268" s="8"/>
      <c r="G268" s="9">
        <f>IF($A268="","",SUMIFS(Mouvements!$D:$D,Mouvements!$B:$B,$A268,Mouvements!$C:$C,"Entrée"))</f>
      </c>
      <c r="H268" s="9">
        <f>IF($A268="","",SUMIFS(Mouvements!$D:$D,Mouvements!$B:$B,$A268,Mouvements!$C:$C,"Sortie"))</f>
      </c>
      <c r="I268" s="9">
        <f>IF($A268="","",$F268+$G268-$H268)</f>
      </c>
      <c r="K268" s="9">
        <f>IF($A268="","",IF($I268&lt;=0,"RUPTURE",IF(AND($J268&gt;0,$I268&lt;=$J268),"À COMMANDER","En stock")))</f>
      </c>
      <c r="L268" s="10">
        <f>IF($A268="","",ROUND($I268*$E268,2))</f>
      </c>
    </row>
    <row r="269" spans="5:12" x14ac:dyDescent="0.25">
      <c r="E269" s="8"/>
      <c r="G269" s="9">
        <f>IF($A269="","",SUMIFS(Mouvements!$D:$D,Mouvements!$B:$B,$A269,Mouvements!$C:$C,"Entrée"))</f>
      </c>
      <c r="H269" s="9">
        <f>IF($A269="","",SUMIFS(Mouvements!$D:$D,Mouvements!$B:$B,$A269,Mouvements!$C:$C,"Sortie"))</f>
      </c>
      <c r="I269" s="9">
        <f>IF($A269="","",$F269+$G269-$H269)</f>
      </c>
      <c r="K269" s="9">
        <f>IF($A269="","",IF($I269&lt;=0,"RUPTURE",IF(AND($J269&gt;0,$I269&lt;=$J269),"À COMMANDER","En stock")))</f>
      </c>
      <c r="L269" s="10">
        <f>IF($A269="","",ROUND($I269*$E269,2))</f>
      </c>
    </row>
    <row r="270" spans="5:12" x14ac:dyDescent="0.25">
      <c r="E270" s="8"/>
      <c r="G270" s="9">
        <f>IF($A270="","",SUMIFS(Mouvements!$D:$D,Mouvements!$B:$B,$A270,Mouvements!$C:$C,"Entrée"))</f>
      </c>
      <c r="H270" s="9">
        <f>IF($A270="","",SUMIFS(Mouvements!$D:$D,Mouvements!$B:$B,$A270,Mouvements!$C:$C,"Sortie"))</f>
      </c>
      <c r="I270" s="9">
        <f>IF($A270="","",$F270+$G270-$H270)</f>
      </c>
      <c r="K270" s="9">
        <f>IF($A270="","",IF($I270&lt;=0,"RUPTURE",IF(AND($J270&gt;0,$I270&lt;=$J270),"À COMMANDER","En stock")))</f>
      </c>
      <c r="L270" s="10">
        <f>IF($A270="","",ROUND($I270*$E270,2))</f>
      </c>
    </row>
    <row r="271" spans="5:12" x14ac:dyDescent="0.25">
      <c r="E271" s="8"/>
      <c r="G271" s="9">
        <f>IF($A271="","",SUMIFS(Mouvements!$D:$D,Mouvements!$B:$B,$A271,Mouvements!$C:$C,"Entrée"))</f>
      </c>
      <c r="H271" s="9">
        <f>IF($A271="","",SUMIFS(Mouvements!$D:$D,Mouvements!$B:$B,$A271,Mouvements!$C:$C,"Sortie"))</f>
      </c>
      <c r="I271" s="9">
        <f>IF($A271="","",$F271+$G271-$H271)</f>
      </c>
      <c r="K271" s="9">
        <f>IF($A271="","",IF($I271&lt;=0,"RUPTURE",IF(AND($J271&gt;0,$I271&lt;=$J271),"À COMMANDER","En stock")))</f>
      </c>
      <c r="L271" s="10">
        <f>IF($A271="","",ROUND($I271*$E271,2))</f>
      </c>
    </row>
    <row r="272" spans="5:12" x14ac:dyDescent="0.25">
      <c r="E272" s="8"/>
      <c r="G272" s="9">
        <f>IF($A272="","",SUMIFS(Mouvements!$D:$D,Mouvements!$B:$B,$A272,Mouvements!$C:$C,"Entrée"))</f>
      </c>
      <c r="H272" s="9">
        <f>IF($A272="","",SUMIFS(Mouvements!$D:$D,Mouvements!$B:$B,$A272,Mouvements!$C:$C,"Sortie"))</f>
      </c>
      <c r="I272" s="9">
        <f>IF($A272="","",$F272+$G272-$H272)</f>
      </c>
      <c r="K272" s="9">
        <f>IF($A272="","",IF($I272&lt;=0,"RUPTURE",IF(AND($J272&gt;0,$I272&lt;=$J272),"À COMMANDER","En stock")))</f>
      </c>
      <c r="L272" s="10">
        <f>IF($A272="","",ROUND($I272*$E272,2))</f>
      </c>
    </row>
    <row r="273" spans="5:12" x14ac:dyDescent="0.25">
      <c r="E273" s="8"/>
      <c r="G273" s="9">
        <f>IF($A273="","",SUMIFS(Mouvements!$D:$D,Mouvements!$B:$B,$A273,Mouvements!$C:$C,"Entrée"))</f>
      </c>
      <c r="H273" s="9">
        <f>IF($A273="","",SUMIFS(Mouvements!$D:$D,Mouvements!$B:$B,$A273,Mouvements!$C:$C,"Sortie"))</f>
      </c>
      <c r="I273" s="9">
        <f>IF($A273="","",$F273+$G273-$H273)</f>
      </c>
      <c r="K273" s="9">
        <f>IF($A273="","",IF($I273&lt;=0,"RUPTURE",IF(AND($J273&gt;0,$I273&lt;=$J273),"À COMMANDER","En stock")))</f>
      </c>
      <c r="L273" s="10">
        <f>IF($A273="","",ROUND($I273*$E273,2))</f>
      </c>
    </row>
    <row r="274" spans="5:12" x14ac:dyDescent="0.25">
      <c r="E274" s="8"/>
      <c r="G274" s="9">
        <f>IF($A274="","",SUMIFS(Mouvements!$D:$D,Mouvements!$B:$B,$A274,Mouvements!$C:$C,"Entrée"))</f>
      </c>
      <c r="H274" s="9">
        <f>IF($A274="","",SUMIFS(Mouvements!$D:$D,Mouvements!$B:$B,$A274,Mouvements!$C:$C,"Sortie"))</f>
      </c>
      <c r="I274" s="9">
        <f>IF($A274="","",$F274+$G274-$H274)</f>
      </c>
      <c r="K274" s="9">
        <f>IF($A274="","",IF($I274&lt;=0,"RUPTURE",IF(AND($J274&gt;0,$I274&lt;=$J274),"À COMMANDER","En stock")))</f>
      </c>
      <c r="L274" s="10">
        <f>IF($A274="","",ROUND($I274*$E274,2))</f>
      </c>
    </row>
    <row r="275" spans="5:12" x14ac:dyDescent="0.25">
      <c r="E275" s="8"/>
      <c r="G275" s="9">
        <f>IF($A275="","",SUMIFS(Mouvements!$D:$D,Mouvements!$B:$B,$A275,Mouvements!$C:$C,"Entrée"))</f>
      </c>
      <c r="H275" s="9">
        <f>IF($A275="","",SUMIFS(Mouvements!$D:$D,Mouvements!$B:$B,$A275,Mouvements!$C:$C,"Sortie"))</f>
      </c>
      <c r="I275" s="9">
        <f>IF($A275="","",$F275+$G275-$H275)</f>
      </c>
      <c r="K275" s="9">
        <f>IF($A275="","",IF($I275&lt;=0,"RUPTURE",IF(AND($J275&gt;0,$I275&lt;=$J275),"À COMMANDER","En stock")))</f>
      </c>
      <c r="L275" s="10">
        <f>IF($A275="","",ROUND($I275*$E275,2))</f>
      </c>
    </row>
    <row r="276" spans="5:12" x14ac:dyDescent="0.25">
      <c r="E276" s="8"/>
      <c r="G276" s="9">
        <f>IF($A276="","",SUMIFS(Mouvements!$D:$D,Mouvements!$B:$B,$A276,Mouvements!$C:$C,"Entrée"))</f>
      </c>
      <c r="H276" s="9">
        <f>IF($A276="","",SUMIFS(Mouvements!$D:$D,Mouvements!$B:$B,$A276,Mouvements!$C:$C,"Sortie"))</f>
      </c>
      <c r="I276" s="9">
        <f>IF($A276="","",$F276+$G276-$H276)</f>
      </c>
      <c r="K276" s="9">
        <f>IF($A276="","",IF($I276&lt;=0,"RUPTURE",IF(AND($J276&gt;0,$I276&lt;=$J276),"À COMMANDER","En stock")))</f>
      </c>
      <c r="L276" s="10">
        <f>IF($A276="","",ROUND($I276*$E276,2))</f>
      </c>
    </row>
    <row r="277" spans="5:12" x14ac:dyDescent="0.25">
      <c r="E277" s="8"/>
      <c r="G277" s="9">
        <f>IF($A277="","",SUMIFS(Mouvements!$D:$D,Mouvements!$B:$B,$A277,Mouvements!$C:$C,"Entrée"))</f>
      </c>
      <c r="H277" s="9">
        <f>IF($A277="","",SUMIFS(Mouvements!$D:$D,Mouvements!$B:$B,$A277,Mouvements!$C:$C,"Sortie"))</f>
      </c>
      <c r="I277" s="9">
        <f>IF($A277="","",$F277+$G277-$H277)</f>
      </c>
      <c r="K277" s="9">
        <f>IF($A277="","",IF($I277&lt;=0,"RUPTURE",IF(AND($J277&gt;0,$I277&lt;=$J277),"À COMMANDER","En stock")))</f>
      </c>
      <c r="L277" s="10">
        <f>IF($A277="","",ROUND($I277*$E277,2))</f>
      </c>
    </row>
    <row r="278" spans="5:12" x14ac:dyDescent="0.25">
      <c r="E278" s="8"/>
      <c r="G278" s="9">
        <f>IF($A278="","",SUMIFS(Mouvements!$D:$D,Mouvements!$B:$B,$A278,Mouvements!$C:$C,"Entrée"))</f>
      </c>
      <c r="H278" s="9">
        <f>IF($A278="","",SUMIFS(Mouvements!$D:$D,Mouvements!$B:$B,$A278,Mouvements!$C:$C,"Sortie"))</f>
      </c>
      <c r="I278" s="9">
        <f>IF($A278="","",$F278+$G278-$H278)</f>
      </c>
      <c r="K278" s="9">
        <f>IF($A278="","",IF($I278&lt;=0,"RUPTURE",IF(AND($J278&gt;0,$I278&lt;=$J278),"À COMMANDER","En stock")))</f>
      </c>
      <c r="L278" s="10">
        <f>IF($A278="","",ROUND($I278*$E278,2))</f>
      </c>
    </row>
    <row r="279" spans="5:12" x14ac:dyDescent="0.25">
      <c r="E279" s="8"/>
      <c r="G279" s="9">
        <f>IF($A279="","",SUMIFS(Mouvements!$D:$D,Mouvements!$B:$B,$A279,Mouvements!$C:$C,"Entrée"))</f>
      </c>
      <c r="H279" s="9">
        <f>IF($A279="","",SUMIFS(Mouvements!$D:$D,Mouvements!$B:$B,$A279,Mouvements!$C:$C,"Sortie"))</f>
      </c>
      <c r="I279" s="9">
        <f>IF($A279="","",$F279+$G279-$H279)</f>
      </c>
      <c r="K279" s="9">
        <f>IF($A279="","",IF($I279&lt;=0,"RUPTURE",IF(AND($J279&gt;0,$I279&lt;=$J279),"À COMMANDER","En stock")))</f>
      </c>
      <c r="L279" s="10">
        <f>IF($A279="","",ROUND($I279*$E279,2))</f>
      </c>
    </row>
    <row r="280" spans="5:12" x14ac:dyDescent="0.25">
      <c r="E280" s="8"/>
      <c r="G280" s="9">
        <f>IF($A280="","",SUMIFS(Mouvements!$D:$D,Mouvements!$B:$B,$A280,Mouvements!$C:$C,"Entrée"))</f>
      </c>
      <c r="H280" s="9">
        <f>IF($A280="","",SUMIFS(Mouvements!$D:$D,Mouvements!$B:$B,$A280,Mouvements!$C:$C,"Sortie"))</f>
      </c>
      <c r="I280" s="9">
        <f>IF($A280="","",$F280+$G280-$H280)</f>
      </c>
      <c r="K280" s="9">
        <f>IF($A280="","",IF($I280&lt;=0,"RUPTURE",IF(AND($J280&gt;0,$I280&lt;=$J280),"À COMMANDER","En stock")))</f>
      </c>
      <c r="L280" s="10">
        <f>IF($A280="","",ROUND($I280*$E280,2))</f>
      </c>
    </row>
    <row r="281" spans="5:12" x14ac:dyDescent="0.25">
      <c r="E281" s="8"/>
      <c r="G281" s="9">
        <f>IF($A281="","",SUMIFS(Mouvements!$D:$D,Mouvements!$B:$B,$A281,Mouvements!$C:$C,"Entrée"))</f>
      </c>
      <c r="H281" s="9">
        <f>IF($A281="","",SUMIFS(Mouvements!$D:$D,Mouvements!$B:$B,$A281,Mouvements!$C:$C,"Sortie"))</f>
      </c>
      <c r="I281" s="9">
        <f>IF($A281="","",$F281+$G281-$H281)</f>
      </c>
      <c r="K281" s="9">
        <f>IF($A281="","",IF($I281&lt;=0,"RUPTURE",IF(AND($J281&gt;0,$I281&lt;=$J281),"À COMMANDER","En stock")))</f>
      </c>
      <c r="L281" s="10">
        <f>IF($A281="","",ROUND($I281*$E281,2))</f>
      </c>
    </row>
    <row r="282" spans="5:12" x14ac:dyDescent="0.25">
      <c r="E282" s="8"/>
      <c r="G282" s="9">
        <f>IF($A282="","",SUMIFS(Mouvements!$D:$D,Mouvements!$B:$B,$A282,Mouvements!$C:$C,"Entrée"))</f>
      </c>
      <c r="H282" s="9">
        <f>IF($A282="","",SUMIFS(Mouvements!$D:$D,Mouvements!$B:$B,$A282,Mouvements!$C:$C,"Sortie"))</f>
      </c>
      <c r="I282" s="9">
        <f>IF($A282="","",$F282+$G282-$H282)</f>
      </c>
      <c r="K282" s="9">
        <f>IF($A282="","",IF($I282&lt;=0,"RUPTURE",IF(AND($J282&gt;0,$I282&lt;=$J282),"À COMMANDER","En stock")))</f>
      </c>
      <c r="L282" s="10">
        <f>IF($A282="","",ROUND($I282*$E282,2))</f>
      </c>
    </row>
    <row r="283" spans="5:12" x14ac:dyDescent="0.25">
      <c r="E283" s="8"/>
      <c r="G283" s="9">
        <f>IF($A283="","",SUMIFS(Mouvements!$D:$D,Mouvements!$B:$B,$A283,Mouvements!$C:$C,"Entrée"))</f>
      </c>
      <c r="H283" s="9">
        <f>IF($A283="","",SUMIFS(Mouvements!$D:$D,Mouvements!$B:$B,$A283,Mouvements!$C:$C,"Sortie"))</f>
      </c>
      <c r="I283" s="9">
        <f>IF($A283="","",$F283+$G283-$H283)</f>
      </c>
      <c r="K283" s="9">
        <f>IF($A283="","",IF($I283&lt;=0,"RUPTURE",IF(AND($J283&gt;0,$I283&lt;=$J283),"À COMMANDER","En stock")))</f>
      </c>
      <c r="L283" s="10">
        <f>IF($A283="","",ROUND($I283*$E283,2))</f>
      </c>
    </row>
    <row r="284" spans="5:12" x14ac:dyDescent="0.25">
      <c r="E284" s="8"/>
      <c r="G284" s="9">
        <f>IF($A284="","",SUMIFS(Mouvements!$D:$D,Mouvements!$B:$B,$A284,Mouvements!$C:$C,"Entrée"))</f>
      </c>
      <c r="H284" s="9">
        <f>IF($A284="","",SUMIFS(Mouvements!$D:$D,Mouvements!$B:$B,$A284,Mouvements!$C:$C,"Sortie"))</f>
      </c>
      <c r="I284" s="9">
        <f>IF($A284="","",$F284+$G284-$H284)</f>
      </c>
      <c r="K284" s="9">
        <f>IF($A284="","",IF($I284&lt;=0,"RUPTURE",IF(AND($J284&gt;0,$I284&lt;=$J284),"À COMMANDER","En stock")))</f>
      </c>
      <c r="L284" s="10">
        <f>IF($A284="","",ROUND($I284*$E284,2))</f>
      </c>
    </row>
    <row r="285" spans="5:12" x14ac:dyDescent="0.25">
      <c r="E285" s="8"/>
      <c r="G285" s="9">
        <f>IF($A285="","",SUMIFS(Mouvements!$D:$D,Mouvements!$B:$B,$A285,Mouvements!$C:$C,"Entrée"))</f>
      </c>
      <c r="H285" s="9">
        <f>IF($A285="","",SUMIFS(Mouvements!$D:$D,Mouvements!$B:$B,$A285,Mouvements!$C:$C,"Sortie"))</f>
      </c>
      <c r="I285" s="9">
        <f>IF($A285="","",$F285+$G285-$H285)</f>
      </c>
      <c r="K285" s="9">
        <f>IF($A285="","",IF($I285&lt;=0,"RUPTURE",IF(AND($J285&gt;0,$I285&lt;=$J285),"À COMMANDER","En stock")))</f>
      </c>
      <c r="L285" s="10">
        <f>IF($A285="","",ROUND($I285*$E285,2))</f>
      </c>
    </row>
    <row r="286" spans="5:12" x14ac:dyDescent="0.25">
      <c r="E286" s="8"/>
      <c r="G286" s="9">
        <f>IF($A286="","",SUMIFS(Mouvements!$D:$D,Mouvements!$B:$B,$A286,Mouvements!$C:$C,"Entrée"))</f>
      </c>
      <c r="H286" s="9">
        <f>IF($A286="","",SUMIFS(Mouvements!$D:$D,Mouvements!$B:$B,$A286,Mouvements!$C:$C,"Sortie"))</f>
      </c>
      <c r="I286" s="9">
        <f>IF($A286="","",$F286+$G286-$H286)</f>
      </c>
      <c r="K286" s="9">
        <f>IF($A286="","",IF($I286&lt;=0,"RUPTURE",IF(AND($J286&gt;0,$I286&lt;=$J286),"À COMMANDER","En stock")))</f>
      </c>
      <c r="L286" s="10">
        <f>IF($A286="","",ROUND($I286*$E286,2))</f>
      </c>
    </row>
    <row r="287" spans="5:12" x14ac:dyDescent="0.25">
      <c r="E287" s="8"/>
      <c r="G287" s="9">
        <f>IF($A287="","",SUMIFS(Mouvements!$D:$D,Mouvements!$B:$B,$A287,Mouvements!$C:$C,"Entrée"))</f>
      </c>
      <c r="H287" s="9">
        <f>IF($A287="","",SUMIFS(Mouvements!$D:$D,Mouvements!$B:$B,$A287,Mouvements!$C:$C,"Sortie"))</f>
      </c>
      <c r="I287" s="9">
        <f>IF($A287="","",$F287+$G287-$H287)</f>
      </c>
      <c r="K287" s="9">
        <f>IF($A287="","",IF($I287&lt;=0,"RUPTURE",IF(AND($J287&gt;0,$I287&lt;=$J287),"À COMMANDER","En stock")))</f>
      </c>
      <c r="L287" s="10">
        <f>IF($A287="","",ROUND($I287*$E287,2))</f>
      </c>
    </row>
    <row r="288" spans="5:12" x14ac:dyDescent="0.25">
      <c r="E288" s="8"/>
      <c r="G288" s="9">
        <f>IF($A288="","",SUMIFS(Mouvements!$D:$D,Mouvements!$B:$B,$A288,Mouvements!$C:$C,"Entrée"))</f>
      </c>
      <c r="H288" s="9">
        <f>IF($A288="","",SUMIFS(Mouvements!$D:$D,Mouvements!$B:$B,$A288,Mouvements!$C:$C,"Sortie"))</f>
      </c>
      <c r="I288" s="9">
        <f>IF($A288="","",$F288+$G288-$H288)</f>
      </c>
      <c r="K288" s="9">
        <f>IF($A288="","",IF($I288&lt;=0,"RUPTURE",IF(AND($J288&gt;0,$I288&lt;=$J288),"À COMMANDER","En stock")))</f>
      </c>
      <c r="L288" s="10">
        <f>IF($A288="","",ROUND($I288*$E288,2))</f>
      </c>
    </row>
    <row r="289" spans="5:12" x14ac:dyDescent="0.25">
      <c r="E289" s="8"/>
      <c r="G289" s="9">
        <f>IF($A289="","",SUMIFS(Mouvements!$D:$D,Mouvements!$B:$B,$A289,Mouvements!$C:$C,"Entrée"))</f>
      </c>
      <c r="H289" s="9">
        <f>IF($A289="","",SUMIFS(Mouvements!$D:$D,Mouvements!$B:$B,$A289,Mouvements!$C:$C,"Sortie"))</f>
      </c>
      <c r="I289" s="9">
        <f>IF($A289="","",$F289+$G289-$H289)</f>
      </c>
      <c r="K289" s="9">
        <f>IF($A289="","",IF($I289&lt;=0,"RUPTURE",IF(AND($J289&gt;0,$I289&lt;=$J289),"À COMMANDER","En stock")))</f>
      </c>
      <c r="L289" s="10">
        <f>IF($A289="","",ROUND($I289*$E289,2))</f>
      </c>
    </row>
    <row r="290" spans="5:12" x14ac:dyDescent="0.25">
      <c r="E290" s="8"/>
      <c r="G290" s="9">
        <f>IF($A290="","",SUMIFS(Mouvements!$D:$D,Mouvements!$B:$B,$A290,Mouvements!$C:$C,"Entrée"))</f>
      </c>
      <c r="H290" s="9">
        <f>IF($A290="","",SUMIFS(Mouvements!$D:$D,Mouvements!$B:$B,$A290,Mouvements!$C:$C,"Sortie"))</f>
      </c>
      <c r="I290" s="9">
        <f>IF($A290="","",$F290+$G290-$H290)</f>
      </c>
      <c r="K290" s="9">
        <f>IF($A290="","",IF($I290&lt;=0,"RUPTURE",IF(AND($J290&gt;0,$I290&lt;=$J290),"À COMMANDER","En stock")))</f>
      </c>
      <c r="L290" s="10">
        <f>IF($A290="","",ROUND($I290*$E290,2))</f>
      </c>
    </row>
    <row r="291" spans="5:12" x14ac:dyDescent="0.25">
      <c r="E291" s="8"/>
      <c r="G291" s="9">
        <f>IF($A291="","",SUMIFS(Mouvements!$D:$D,Mouvements!$B:$B,$A291,Mouvements!$C:$C,"Entrée"))</f>
      </c>
      <c r="H291" s="9">
        <f>IF($A291="","",SUMIFS(Mouvements!$D:$D,Mouvements!$B:$B,$A291,Mouvements!$C:$C,"Sortie"))</f>
      </c>
      <c r="I291" s="9">
        <f>IF($A291="","",$F291+$G291-$H291)</f>
      </c>
      <c r="K291" s="9">
        <f>IF($A291="","",IF($I291&lt;=0,"RUPTURE",IF(AND($J291&gt;0,$I291&lt;=$J291),"À COMMANDER","En stock")))</f>
      </c>
      <c r="L291" s="10">
        <f>IF($A291="","",ROUND($I291*$E291,2))</f>
      </c>
    </row>
    <row r="292" spans="5:12" x14ac:dyDescent="0.25">
      <c r="E292" s="8"/>
      <c r="G292" s="9">
        <f>IF($A292="","",SUMIFS(Mouvements!$D:$D,Mouvements!$B:$B,$A292,Mouvements!$C:$C,"Entrée"))</f>
      </c>
      <c r="H292" s="9">
        <f>IF($A292="","",SUMIFS(Mouvements!$D:$D,Mouvements!$B:$B,$A292,Mouvements!$C:$C,"Sortie"))</f>
      </c>
      <c r="I292" s="9">
        <f>IF($A292="","",$F292+$G292-$H292)</f>
      </c>
      <c r="K292" s="9">
        <f>IF($A292="","",IF($I292&lt;=0,"RUPTURE",IF(AND($J292&gt;0,$I292&lt;=$J292),"À COMMANDER","En stock")))</f>
      </c>
      <c r="L292" s="10">
        <f>IF($A292="","",ROUND($I292*$E292,2))</f>
      </c>
    </row>
    <row r="293" spans="5:12" x14ac:dyDescent="0.25">
      <c r="E293" s="8"/>
      <c r="G293" s="9">
        <f>IF($A293="","",SUMIFS(Mouvements!$D:$D,Mouvements!$B:$B,$A293,Mouvements!$C:$C,"Entrée"))</f>
      </c>
      <c r="H293" s="9">
        <f>IF($A293="","",SUMIFS(Mouvements!$D:$D,Mouvements!$B:$B,$A293,Mouvements!$C:$C,"Sortie"))</f>
      </c>
      <c r="I293" s="9">
        <f>IF($A293="","",$F293+$G293-$H293)</f>
      </c>
      <c r="K293" s="9">
        <f>IF($A293="","",IF($I293&lt;=0,"RUPTURE",IF(AND($J293&gt;0,$I293&lt;=$J293),"À COMMANDER","En stock")))</f>
      </c>
      <c r="L293" s="10">
        <f>IF($A293="","",ROUND($I293*$E293,2))</f>
      </c>
    </row>
    <row r="294" spans="5:12" x14ac:dyDescent="0.25">
      <c r="E294" s="8"/>
      <c r="G294" s="9">
        <f>IF($A294="","",SUMIFS(Mouvements!$D:$D,Mouvements!$B:$B,$A294,Mouvements!$C:$C,"Entrée"))</f>
      </c>
      <c r="H294" s="9">
        <f>IF($A294="","",SUMIFS(Mouvements!$D:$D,Mouvements!$B:$B,$A294,Mouvements!$C:$C,"Sortie"))</f>
      </c>
      <c r="I294" s="9">
        <f>IF($A294="","",$F294+$G294-$H294)</f>
      </c>
      <c r="K294" s="9">
        <f>IF($A294="","",IF($I294&lt;=0,"RUPTURE",IF(AND($J294&gt;0,$I294&lt;=$J294),"À COMMANDER","En stock")))</f>
      </c>
      <c r="L294" s="10">
        <f>IF($A294="","",ROUND($I294*$E294,2))</f>
      </c>
    </row>
    <row r="295" spans="5:12" x14ac:dyDescent="0.25">
      <c r="E295" s="8"/>
      <c r="G295" s="9">
        <f>IF($A295="","",SUMIFS(Mouvements!$D:$D,Mouvements!$B:$B,$A295,Mouvements!$C:$C,"Entrée"))</f>
      </c>
      <c r="H295" s="9">
        <f>IF($A295="","",SUMIFS(Mouvements!$D:$D,Mouvements!$B:$B,$A295,Mouvements!$C:$C,"Sortie"))</f>
      </c>
      <c r="I295" s="9">
        <f>IF($A295="","",$F295+$G295-$H295)</f>
      </c>
      <c r="K295" s="9">
        <f>IF($A295="","",IF($I295&lt;=0,"RUPTURE",IF(AND($J295&gt;0,$I295&lt;=$J295),"À COMMANDER","En stock")))</f>
      </c>
      <c r="L295" s="10">
        <f>IF($A295="","",ROUND($I295*$E295,2))</f>
      </c>
    </row>
    <row r="296" spans="5:12" x14ac:dyDescent="0.25">
      <c r="E296" s="8"/>
      <c r="G296" s="9">
        <f>IF($A296="","",SUMIFS(Mouvements!$D:$D,Mouvements!$B:$B,$A296,Mouvements!$C:$C,"Entrée"))</f>
      </c>
      <c r="H296" s="9">
        <f>IF($A296="","",SUMIFS(Mouvements!$D:$D,Mouvements!$B:$B,$A296,Mouvements!$C:$C,"Sortie"))</f>
      </c>
      <c r="I296" s="9">
        <f>IF($A296="","",$F296+$G296-$H296)</f>
      </c>
      <c r="K296" s="9">
        <f>IF($A296="","",IF($I296&lt;=0,"RUPTURE",IF(AND($J296&gt;0,$I296&lt;=$J296),"À COMMANDER","En stock")))</f>
      </c>
      <c r="L296" s="10">
        <f>IF($A296="","",ROUND($I296*$E296,2))</f>
      </c>
    </row>
    <row r="297" spans="5:12" x14ac:dyDescent="0.25">
      <c r="E297" s="8"/>
      <c r="G297" s="9">
        <f>IF($A297="","",SUMIFS(Mouvements!$D:$D,Mouvements!$B:$B,$A297,Mouvements!$C:$C,"Entrée"))</f>
      </c>
      <c r="H297" s="9">
        <f>IF($A297="","",SUMIFS(Mouvements!$D:$D,Mouvements!$B:$B,$A297,Mouvements!$C:$C,"Sortie"))</f>
      </c>
      <c r="I297" s="9">
        <f>IF($A297="","",$F297+$G297-$H297)</f>
      </c>
      <c r="K297" s="9">
        <f>IF($A297="","",IF($I297&lt;=0,"RUPTURE",IF(AND($J297&gt;0,$I297&lt;=$J297),"À COMMANDER","En stock")))</f>
      </c>
      <c r="L297" s="10">
        <f>IF($A297="","",ROUND($I297*$E297,2))</f>
      </c>
    </row>
    <row r="298" spans="5:12" x14ac:dyDescent="0.25">
      <c r="E298" s="8"/>
      <c r="G298" s="9">
        <f>IF($A298="","",SUMIFS(Mouvements!$D:$D,Mouvements!$B:$B,$A298,Mouvements!$C:$C,"Entrée"))</f>
      </c>
      <c r="H298" s="9">
        <f>IF($A298="","",SUMIFS(Mouvements!$D:$D,Mouvements!$B:$B,$A298,Mouvements!$C:$C,"Sortie"))</f>
      </c>
      <c r="I298" s="9">
        <f>IF($A298="","",$F298+$G298-$H298)</f>
      </c>
      <c r="K298" s="9">
        <f>IF($A298="","",IF($I298&lt;=0,"RUPTURE",IF(AND($J298&gt;0,$I298&lt;=$J298),"À COMMANDER","En stock")))</f>
      </c>
      <c r="L298" s="10">
        <f>IF($A298="","",ROUND($I298*$E298,2))</f>
      </c>
    </row>
    <row r="299" spans="5:12" x14ac:dyDescent="0.25">
      <c r="E299" s="8"/>
      <c r="G299" s="9">
        <f>IF($A299="","",SUMIFS(Mouvements!$D:$D,Mouvements!$B:$B,$A299,Mouvements!$C:$C,"Entrée"))</f>
      </c>
      <c r="H299" s="9">
        <f>IF($A299="","",SUMIFS(Mouvements!$D:$D,Mouvements!$B:$B,$A299,Mouvements!$C:$C,"Sortie"))</f>
      </c>
      <c r="I299" s="9">
        <f>IF($A299="","",$F299+$G299-$H299)</f>
      </c>
      <c r="K299" s="9">
        <f>IF($A299="","",IF($I299&lt;=0,"RUPTURE",IF(AND($J299&gt;0,$I299&lt;=$J299),"À COMMANDER","En stock")))</f>
      </c>
      <c r="L299" s="10">
        <f>IF($A299="","",ROUND($I299*$E299,2))</f>
      </c>
    </row>
    <row r="300" spans="5:12" x14ac:dyDescent="0.25">
      <c r="E300" s="8"/>
      <c r="G300" s="9">
        <f>IF($A300="","",SUMIFS(Mouvements!$D:$D,Mouvements!$B:$B,$A300,Mouvements!$C:$C,"Entrée"))</f>
      </c>
      <c r="H300" s="9">
        <f>IF($A300="","",SUMIFS(Mouvements!$D:$D,Mouvements!$B:$B,$A300,Mouvements!$C:$C,"Sortie"))</f>
      </c>
      <c r="I300" s="9">
        <f>IF($A300="","",$F300+$G300-$H300)</f>
      </c>
      <c r="K300" s="9">
        <f>IF($A300="","",IF($I300&lt;=0,"RUPTURE",IF(AND($J300&gt;0,$I300&lt;=$J300),"À COMMANDER","En stock")))</f>
      </c>
      <c r="L300" s="10">
        <f>IF($A300="","",ROUND($I300*$E300,2))</f>
      </c>
    </row>
    <row r="301" spans="5:12" x14ac:dyDescent="0.25">
      <c r="E301" s="8"/>
      <c r="G301" s="9">
        <f>IF($A301="","",SUMIFS(Mouvements!$D:$D,Mouvements!$B:$B,$A301,Mouvements!$C:$C,"Entrée"))</f>
      </c>
      <c r="H301" s="9">
        <f>IF($A301="","",SUMIFS(Mouvements!$D:$D,Mouvements!$B:$B,$A301,Mouvements!$C:$C,"Sortie"))</f>
      </c>
      <c r="I301" s="9">
        <f>IF($A301="","",$F301+$G301-$H301)</f>
      </c>
      <c r="K301" s="9">
        <f>IF($A301="","",IF($I301&lt;=0,"RUPTURE",IF(AND($J301&gt;0,$I301&lt;=$J301),"À COMMANDER","En stock")))</f>
      </c>
      <c r="L301" s="10">
        <f>IF($A301="","",ROUND($I301*$E301,2))</f>
      </c>
    </row>
  </sheetData>
  <autoFilter ref="A1:L301"/>
  <conditionalFormatting sqref="K2:K301">
    <cfRule type="containsText" dxfId="0" priority="1">
      <formula>NOT(ISERROR(SEARCH("RUPTURE",K2)))</formula>
    </cfRule>
    <cfRule type="containsText" dxfId="1" priority="2">
      <formula>NOT(ISERROR(SEARCH("À COMMANDER",K2)))</formula>
    </cfRule>
    <cfRule type="containsText" dxfId="2" priority="3">
      <formula>NOT(ISERROR(SEARCH("En stock",K2)))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12" customWidth="1"/>
    <col min="4" max="4" width="11" customWidth="1"/>
    <col min="5" max="5" width="22" customWidth="1"/>
    <col min="6" max="6" width="40" customWidth="1"/>
  </cols>
  <sheetData>
    <row r="1" ht="30" customHeight="1" spans="1:6" x14ac:dyDescent="0.25">
      <c r="A1" s="7" t="s">
        <v>39</v>
      </c>
      <c r="B1" s="7" t="s">
        <v>15</v>
      </c>
      <c r="C1" s="7" t="s">
        <v>40</v>
      </c>
      <c r="D1" s="7" t="s">
        <v>41</v>
      </c>
      <c r="E1" s="7" t="s">
        <v>42</v>
      </c>
      <c r="F1" s="7" t="s">
        <v>43</v>
      </c>
    </row>
    <row r="2" spans="1:6" x14ac:dyDescent="0.25">
      <c r="A2" s="13">
        <v>46282.47896545139</v>
      </c>
      <c r="B2" t="s">
        <v>27</v>
      </c>
      <c r="C2" t="s">
        <v>44</v>
      </c>
      <c r="D2">
        <v>6</v>
      </c>
      <c r="E2" t="s">
        <v>45</v>
      </c>
      <c r="F2" t="s">
        <v>46</v>
      </c>
    </row>
    <row r="3" spans="1:5" x14ac:dyDescent="0.25">
      <c r="A3" s="13"/>
    </row>
    <row r="4" spans="1:5" x14ac:dyDescent="0.25">
      <c r="A4" s="13"/>
    </row>
    <row r="5" spans="1:5" x14ac:dyDescent="0.25">
      <c r="A5" s="13"/>
    </row>
    <row r="6" spans="1:5" x14ac:dyDescent="0.25">
      <c r="A6" s="13"/>
    </row>
    <row r="7" spans="1:5" x14ac:dyDescent="0.25">
      <c r="A7" s="13"/>
    </row>
    <row r="8" spans="1:5" x14ac:dyDescent="0.25">
      <c r="A8" s="13"/>
    </row>
    <row r="9" spans="1:5" x14ac:dyDescent="0.25">
      <c r="A9" s="13"/>
    </row>
    <row r="10" spans="1:5" x14ac:dyDescent="0.25">
      <c r="A10" s="13"/>
    </row>
    <row r="11" spans="1:5" x14ac:dyDescent="0.25">
      <c r="A11" s="13"/>
    </row>
    <row r="12" spans="1:5" x14ac:dyDescent="0.25">
      <c r="A12" s="13"/>
    </row>
    <row r="13" spans="1:5" x14ac:dyDescent="0.25">
      <c r="A13" s="13"/>
    </row>
    <row r="14" spans="1:5" x14ac:dyDescent="0.25">
      <c r="A14" s="13"/>
    </row>
    <row r="15" spans="1:5" x14ac:dyDescent="0.25">
      <c r="A15" s="13"/>
    </row>
    <row r="16" spans="1:5" x14ac:dyDescent="0.25">
      <c r="A16" s="13"/>
    </row>
    <row r="17" spans="1:5" x14ac:dyDescent="0.25">
      <c r="A17" s="13"/>
    </row>
    <row r="18" spans="1:5" x14ac:dyDescent="0.25">
      <c r="A18" s="13"/>
    </row>
    <row r="19" spans="1:5" x14ac:dyDescent="0.25">
      <c r="A19" s="13"/>
    </row>
    <row r="20" spans="1:5" x14ac:dyDescent="0.25">
      <c r="A20" s="13"/>
    </row>
    <row r="21" spans="1:5" x14ac:dyDescent="0.25">
      <c r="A21" s="13"/>
    </row>
    <row r="22" spans="1:5" x14ac:dyDescent="0.25">
      <c r="A22" s="13"/>
    </row>
    <row r="23" spans="1:5" x14ac:dyDescent="0.25">
      <c r="A23" s="13"/>
    </row>
    <row r="24" spans="1:5" x14ac:dyDescent="0.25">
      <c r="A24" s="13"/>
    </row>
    <row r="25" spans="1:5" x14ac:dyDescent="0.25">
      <c r="A25" s="13"/>
    </row>
    <row r="26" spans="1:5" x14ac:dyDescent="0.25">
      <c r="A26" s="13"/>
    </row>
    <row r="27" spans="1:5" x14ac:dyDescent="0.25">
      <c r="A27" s="13"/>
    </row>
    <row r="28" spans="1:5" x14ac:dyDescent="0.25">
      <c r="A28" s="13"/>
    </row>
    <row r="29" spans="1:5" x14ac:dyDescent="0.25">
      <c r="A29" s="13"/>
    </row>
    <row r="30" spans="1:5" x14ac:dyDescent="0.25">
      <c r="A30" s="13"/>
    </row>
    <row r="31" spans="1:5" x14ac:dyDescent="0.25">
      <c r="A31" s="13"/>
    </row>
    <row r="32" spans="1:5" x14ac:dyDescent="0.25">
      <c r="A32" s="13"/>
    </row>
    <row r="33" spans="1:5" x14ac:dyDescent="0.25">
      <c r="A33" s="13"/>
    </row>
    <row r="34" spans="1:5" x14ac:dyDescent="0.25">
      <c r="A34" s="13"/>
    </row>
    <row r="35" spans="1:5" x14ac:dyDescent="0.25">
      <c r="A35" s="13"/>
    </row>
    <row r="36" spans="1:5" x14ac:dyDescent="0.25">
      <c r="A36" s="13"/>
    </row>
    <row r="37" spans="1:5" x14ac:dyDescent="0.25">
      <c r="A37" s="13"/>
    </row>
    <row r="38" spans="1:5" x14ac:dyDescent="0.25">
      <c r="A38" s="13"/>
    </row>
    <row r="39" spans="1:5" x14ac:dyDescent="0.25">
      <c r="A39" s="13"/>
    </row>
    <row r="40" spans="1:5" x14ac:dyDescent="0.25">
      <c r="A40" s="13"/>
    </row>
    <row r="41" spans="1:5" x14ac:dyDescent="0.25">
      <c r="A41" s="13"/>
    </row>
    <row r="42" spans="1:5" x14ac:dyDescent="0.25">
      <c r="A42" s="13"/>
    </row>
    <row r="43" spans="1:5" x14ac:dyDescent="0.25">
      <c r="A43" s="13"/>
    </row>
    <row r="44" spans="1:5" x14ac:dyDescent="0.25">
      <c r="A44" s="13"/>
    </row>
    <row r="45" spans="1:5" x14ac:dyDescent="0.25">
      <c r="A45" s="13"/>
    </row>
    <row r="46" spans="1:5" x14ac:dyDescent="0.25">
      <c r="A46" s="13"/>
    </row>
    <row r="47" spans="1:5" x14ac:dyDescent="0.25">
      <c r="A47" s="13"/>
    </row>
    <row r="48" spans="1:5" x14ac:dyDescent="0.25">
      <c r="A48" s="13"/>
    </row>
    <row r="49" spans="1:5" x14ac:dyDescent="0.25">
      <c r="A49" s="13"/>
    </row>
    <row r="50" spans="1:5" x14ac:dyDescent="0.25">
      <c r="A50" s="13"/>
    </row>
    <row r="51" spans="1:5" x14ac:dyDescent="0.25">
      <c r="A51" s="13"/>
    </row>
    <row r="52" spans="1:5" x14ac:dyDescent="0.25">
      <c r="A52" s="13"/>
    </row>
    <row r="53" spans="1:5" x14ac:dyDescent="0.25">
      <c r="A53" s="13"/>
    </row>
    <row r="54" spans="1:5" x14ac:dyDescent="0.25">
      <c r="A54" s="13"/>
    </row>
    <row r="55" spans="1:5" x14ac:dyDescent="0.25">
      <c r="A55" s="13"/>
    </row>
    <row r="56" spans="1:5" x14ac:dyDescent="0.25">
      <c r="A56" s="13"/>
    </row>
    <row r="57" spans="1:5" x14ac:dyDescent="0.25">
      <c r="A57" s="13"/>
    </row>
    <row r="58" spans="1:5" x14ac:dyDescent="0.25">
      <c r="A58" s="13"/>
    </row>
    <row r="59" spans="1:5" x14ac:dyDescent="0.25">
      <c r="A59" s="13"/>
    </row>
    <row r="60" spans="1:5" x14ac:dyDescent="0.25">
      <c r="A60" s="13"/>
    </row>
    <row r="61" spans="1:5" x14ac:dyDescent="0.25">
      <c r="A61" s="13"/>
    </row>
    <row r="62" spans="1:5" x14ac:dyDescent="0.25">
      <c r="A62" s="13"/>
    </row>
    <row r="63" spans="1:5" x14ac:dyDescent="0.25">
      <c r="A63" s="13"/>
    </row>
    <row r="64" spans="1:5" x14ac:dyDescent="0.25">
      <c r="A64" s="13"/>
    </row>
    <row r="65" spans="1:5" x14ac:dyDescent="0.25">
      <c r="A65" s="13"/>
    </row>
    <row r="66" spans="1:5" x14ac:dyDescent="0.25">
      <c r="A66" s="13"/>
    </row>
    <row r="67" spans="1:5" x14ac:dyDescent="0.25">
      <c r="A67" s="13"/>
    </row>
    <row r="68" spans="1:5" x14ac:dyDescent="0.25">
      <c r="A68" s="13"/>
    </row>
    <row r="69" spans="1:5" x14ac:dyDescent="0.25">
      <c r="A69" s="13"/>
    </row>
    <row r="70" spans="1:5" x14ac:dyDescent="0.25">
      <c r="A70" s="13"/>
    </row>
    <row r="71" spans="1:5" x14ac:dyDescent="0.25">
      <c r="A71" s="13"/>
    </row>
    <row r="72" spans="1:5" x14ac:dyDescent="0.25">
      <c r="A72" s="13"/>
    </row>
    <row r="73" spans="1:5" x14ac:dyDescent="0.25">
      <c r="A73" s="13"/>
    </row>
    <row r="74" spans="1:5" x14ac:dyDescent="0.25">
      <c r="A74" s="13"/>
    </row>
    <row r="75" spans="1:5" x14ac:dyDescent="0.25">
      <c r="A75" s="13"/>
    </row>
    <row r="76" spans="1:5" x14ac:dyDescent="0.25">
      <c r="A76" s="13"/>
    </row>
    <row r="77" spans="1:5" x14ac:dyDescent="0.25">
      <c r="A77" s="13"/>
    </row>
    <row r="78" spans="1:5" x14ac:dyDescent="0.25">
      <c r="A78" s="13"/>
    </row>
    <row r="79" spans="1:5" x14ac:dyDescent="0.25">
      <c r="A79" s="13"/>
    </row>
    <row r="80" spans="1:5" x14ac:dyDescent="0.25">
      <c r="A80" s="13"/>
    </row>
    <row r="81" spans="1:5" x14ac:dyDescent="0.25">
      <c r="A81" s="13"/>
    </row>
    <row r="82" spans="1:5" x14ac:dyDescent="0.25">
      <c r="A82" s="13"/>
    </row>
    <row r="83" spans="1:5" x14ac:dyDescent="0.25">
      <c r="A83" s="13"/>
    </row>
    <row r="84" spans="1:5" x14ac:dyDescent="0.25">
      <c r="A84" s="13"/>
    </row>
    <row r="85" spans="1:5" x14ac:dyDescent="0.25">
      <c r="A85" s="13"/>
    </row>
    <row r="86" spans="1:5" x14ac:dyDescent="0.25">
      <c r="A86" s="13"/>
    </row>
    <row r="87" spans="1:5" x14ac:dyDescent="0.25">
      <c r="A87" s="13"/>
    </row>
    <row r="88" spans="1:5" x14ac:dyDescent="0.25">
      <c r="A88" s="13"/>
    </row>
    <row r="89" spans="1:5" x14ac:dyDescent="0.25">
      <c r="A89" s="13"/>
    </row>
    <row r="90" spans="1:5" x14ac:dyDescent="0.25">
      <c r="A90" s="13"/>
    </row>
    <row r="91" spans="1:5" x14ac:dyDescent="0.25">
      <c r="A91" s="13"/>
    </row>
    <row r="92" spans="1:5" x14ac:dyDescent="0.25">
      <c r="A92" s="13"/>
    </row>
    <row r="93" spans="1:5" x14ac:dyDescent="0.25">
      <c r="A93" s="13"/>
    </row>
    <row r="94" spans="1:5" x14ac:dyDescent="0.25">
      <c r="A94" s="13"/>
    </row>
    <row r="95" spans="1:5" x14ac:dyDescent="0.25">
      <c r="A95" s="13"/>
    </row>
    <row r="96" spans="1:5" x14ac:dyDescent="0.25">
      <c r="A96" s="13"/>
    </row>
    <row r="97" spans="1:5" x14ac:dyDescent="0.25">
      <c r="A97" s="13"/>
    </row>
    <row r="98" spans="1:5" x14ac:dyDescent="0.25">
      <c r="A98" s="13"/>
    </row>
    <row r="99" spans="1:5" x14ac:dyDescent="0.25">
      <c r="A99" s="13"/>
    </row>
    <row r="100" spans="1:5" x14ac:dyDescent="0.25">
      <c r="A100" s="13"/>
    </row>
    <row r="101" spans="1:5" x14ac:dyDescent="0.25">
      <c r="A101" s="13"/>
    </row>
    <row r="102" spans="1:5" x14ac:dyDescent="0.25">
      <c r="A102" s="13"/>
    </row>
    <row r="103" spans="1:5" x14ac:dyDescent="0.25">
      <c r="A103" s="13"/>
    </row>
    <row r="104" spans="1:5" x14ac:dyDescent="0.25">
      <c r="A104" s="13"/>
    </row>
    <row r="105" spans="1:5" x14ac:dyDescent="0.25">
      <c r="A105" s="13"/>
    </row>
    <row r="106" spans="1:5" x14ac:dyDescent="0.25">
      <c r="A106" s="13"/>
    </row>
    <row r="107" spans="1:5" x14ac:dyDescent="0.25">
      <c r="A107" s="13"/>
    </row>
    <row r="108" spans="1:5" x14ac:dyDescent="0.25">
      <c r="A108" s="13"/>
    </row>
    <row r="109" spans="1:5" x14ac:dyDescent="0.25">
      <c r="A109" s="13"/>
    </row>
    <row r="110" spans="1:5" x14ac:dyDescent="0.25">
      <c r="A110" s="13"/>
    </row>
    <row r="111" spans="1:5" x14ac:dyDescent="0.25">
      <c r="A111" s="13"/>
    </row>
    <row r="112" spans="1:5" x14ac:dyDescent="0.25">
      <c r="A112" s="13"/>
    </row>
    <row r="113" spans="1:5" x14ac:dyDescent="0.25">
      <c r="A113" s="13"/>
    </row>
    <row r="114" spans="1:5" x14ac:dyDescent="0.25">
      <c r="A114" s="13"/>
    </row>
    <row r="115" spans="1:5" x14ac:dyDescent="0.25">
      <c r="A115" s="13"/>
    </row>
    <row r="116" spans="1:5" x14ac:dyDescent="0.25">
      <c r="A116" s="13"/>
    </row>
    <row r="117" spans="1:5" x14ac:dyDescent="0.25">
      <c r="A117" s="13"/>
    </row>
    <row r="118" spans="1:5" x14ac:dyDescent="0.25">
      <c r="A118" s="13"/>
    </row>
    <row r="119" spans="1:5" x14ac:dyDescent="0.25">
      <c r="A119" s="13"/>
    </row>
    <row r="120" spans="1:5" x14ac:dyDescent="0.25">
      <c r="A120" s="13"/>
    </row>
    <row r="121" spans="1:5" x14ac:dyDescent="0.25">
      <c r="A121" s="13"/>
    </row>
    <row r="122" spans="1:5" x14ac:dyDescent="0.25">
      <c r="A122" s="13"/>
    </row>
    <row r="123" spans="1:5" x14ac:dyDescent="0.25">
      <c r="A123" s="13"/>
    </row>
    <row r="124" spans="1:5" x14ac:dyDescent="0.25">
      <c r="A124" s="13"/>
    </row>
    <row r="125" spans="1:5" x14ac:dyDescent="0.25">
      <c r="A125" s="13"/>
    </row>
    <row r="126" spans="1:5" x14ac:dyDescent="0.25">
      <c r="A126" s="13"/>
    </row>
    <row r="127" spans="1:5" x14ac:dyDescent="0.25">
      <c r="A127" s="13"/>
    </row>
    <row r="128" spans="1:5" x14ac:dyDescent="0.25">
      <c r="A128" s="13"/>
    </row>
    <row r="129" spans="1:5" x14ac:dyDescent="0.25">
      <c r="A129" s="13"/>
    </row>
    <row r="130" spans="1:5" x14ac:dyDescent="0.25">
      <c r="A130" s="13"/>
    </row>
    <row r="131" spans="1:5" x14ac:dyDescent="0.25">
      <c r="A131" s="13"/>
    </row>
    <row r="132" spans="1:5" x14ac:dyDescent="0.25">
      <c r="A132" s="13"/>
    </row>
    <row r="133" spans="1:5" x14ac:dyDescent="0.25">
      <c r="A133" s="13"/>
    </row>
    <row r="134" spans="1:5" x14ac:dyDescent="0.25">
      <c r="A134" s="13"/>
    </row>
    <row r="135" spans="1:5" x14ac:dyDescent="0.25">
      <c r="A135" s="13"/>
    </row>
    <row r="136" spans="1:5" x14ac:dyDescent="0.25">
      <c r="A136" s="13"/>
    </row>
    <row r="137" spans="1:5" x14ac:dyDescent="0.25">
      <c r="A137" s="13"/>
    </row>
    <row r="138" spans="1:5" x14ac:dyDescent="0.25">
      <c r="A138" s="13"/>
    </row>
    <row r="139" spans="1:5" x14ac:dyDescent="0.25">
      <c r="A139" s="13"/>
    </row>
    <row r="140" spans="1:5" x14ac:dyDescent="0.25">
      <c r="A140" s="13"/>
    </row>
    <row r="141" spans="1:5" x14ac:dyDescent="0.25">
      <c r="A141" s="13"/>
    </row>
    <row r="142" spans="1:5" x14ac:dyDescent="0.25">
      <c r="A142" s="13"/>
    </row>
    <row r="143" spans="1:5" x14ac:dyDescent="0.25">
      <c r="A143" s="13"/>
    </row>
    <row r="144" spans="1:5" x14ac:dyDescent="0.25">
      <c r="A144" s="13"/>
    </row>
    <row r="145" spans="1:5" x14ac:dyDescent="0.25">
      <c r="A145" s="13"/>
    </row>
    <row r="146" spans="1:5" x14ac:dyDescent="0.25">
      <c r="A146" s="13"/>
    </row>
    <row r="147" spans="1:5" x14ac:dyDescent="0.25">
      <c r="A147" s="13"/>
    </row>
    <row r="148" spans="1:5" x14ac:dyDescent="0.25">
      <c r="A148" s="13"/>
    </row>
    <row r="149" spans="1:5" x14ac:dyDescent="0.25">
      <c r="A149" s="13"/>
    </row>
    <row r="150" spans="1:5" x14ac:dyDescent="0.25">
      <c r="A150" s="13"/>
    </row>
    <row r="151" spans="1:5" x14ac:dyDescent="0.25">
      <c r="A151" s="13"/>
    </row>
    <row r="152" spans="1:5" x14ac:dyDescent="0.25">
      <c r="A152" s="13"/>
    </row>
    <row r="153" spans="1:5" x14ac:dyDescent="0.25">
      <c r="A153" s="13"/>
    </row>
    <row r="154" spans="1:5" x14ac:dyDescent="0.25">
      <c r="A154" s="13"/>
    </row>
    <row r="155" spans="1:5" x14ac:dyDescent="0.25">
      <c r="A155" s="13"/>
    </row>
    <row r="156" spans="1:5" x14ac:dyDescent="0.25">
      <c r="A156" s="13"/>
    </row>
    <row r="157" spans="1:5" x14ac:dyDescent="0.25">
      <c r="A157" s="13"/>
    </row>
    <row r="158" spans="1:5" x14ac:dyDescent="0.25">
      <c r="A158" s="13"/>
    </row>
    <row r="159" spans="1:5" x14ac:dyDescent="0.25">
      <c r="A159" s="13"/>
    </row>
    <row r="160" spans="1:5" x14ac:dyDescent="0.25">
      <c r="A160" s="13"/>
    </row>
    <row r="161" spans="1:5" x14ac:dyDescent="0.25">
      <c r="A161" s="13"/>
    </row>
    <row r="162" spans="1:5" x14ac:dyDescent="0.25">
      <c r="A162" s="13"/>
    </row>
    <row r="163" spans="1:5" x14ac:dyDescent="0.25">
      <c r="A163" s="13"/>
    </row>
    <row r="164" spans="1:5" x14ac:dyDescent="0.25">
      <c r="A164" s="13"/>
    </row>
    <row r="165" spans="1:5" x14ac:dyDescent="0.25">
      <c r="A165" s="13"/>
    </row>
    <row r="166" spans="1:5" x14ac:dyDescent="0.25">
      <c r="A166" s="13"/>
    </row>
    <row r="167" spans="1:5" x14ac:dyDescent="0.25">
      <c r="A167" s="13"/>
    </row>
    <row r="168" spans="1:5" x14ac:dyDescent="0.25">
      <c r="A168" s="13"/>
    </row>
    <row r="169" spans="1:5" x14ac:dyDescent="0.25">
      <c r="A169" s="13"/>
    </row>
    <row r="170" spans="1:5" x14ac:dyDescent="0.25">
      <c r="A170" s="13"/>
    </row>
    <row r="171" spans="1:5" x14ac:dyDescent="0.25">
      <c r="A171" s="13"/>
    </row>
    <row r="172" spans="1:5" x14ac:dyDescent="0.25">
      <c r="A172" s="13"/>
    </row>
    <row r="173" spans="1:5" x14ac:dyDescent="0.25">
      <c r="A173" s="13"/>
    </row>
    <row r="174" spans="1:5" x14ac:dyDescent="0.25">
      <c r="A174" s="13"/>
    </row>
    <row r="175" spans="1:5" x14ac:dyDescent="0.25">
      <c r="A175" s="13"/>
    </row>
    <row r="176" spans="1:5" x14ac:dyDescent="0.25">
      <c r="A176" s="13"/>
    </row>
    <row r="177" spans="1:5" x14ac:dyDescent="0.25">
      <c r="A177" s="13"/>
    </row>
    <row r="178" spans="1:5" x14ac:dyDescent="0.25">
      <c r="A178" s="13"/>
    </row>
    <row r="179" spans="1:5" x14ac:dyDescent="0.25">
      <c r="A179" s="13"/>
    </row>
    <row r="180" spans="1:5" x14ac:dyDescent="0.25">
      <c r="A180" s="13"/>
    </row>
    <row r="181" spans="1:5" x14ac:dyDescent="0.25">
      <c r="A181" s="13"/>
    </row>
    <row r="182" spans="1:5" x14ac:dyDescent="0.25">
      <c r="A182" s="13"/>
    </row>
    <row r="183" spans="1:5" x14ac:dyDescent="0.25">
      <c r="A183" s="13"/>
    </row>
    <row r="184" spans="1:5" x14ac:dyDescent="0.25">
      <c r="A184" s="13"/>
    </row>
    <row r="185" spans="1:5" x14ac:dyDescent="0.25">
      <c r="A185" s="13"/>
    </row>
    <row r="186" spans="1:5" x14ac:dyDescent="0.25">
      <c r="A186" s="13"/>
    </row>
    <row r="187" spans="1:5" x14ac:dyDescent="0.25">
      <c r="A187" s="13"/>
    </row>
    <row r="188" spans="1:5" x14ac:dyDescent="0.25">
      <c r="A188" s="13"/>
    </row>
    <row r="189" spans="1:5" x14ac:dyDescent="0.25">
      <c r="A189" s="13"/>
    </row>
    <row r="190" spans="1:5" x14ac:dyDescent="0.25">
      <c r="A190" s="13"/>
    </row>
    <row r="191" spans="1:5" x14ac:dyDescent="0.25">
      <c r="A191" s="13"/>
    </row>
    <row r="192" spans="1:5" x14ac:dyDescent="0.25">
      <c r="A192" s="13"/>
    </row>
    <row r="193" spans="1:5" x14ac:dyDescent="0.25">
      <c r="A193" s="13"/>
    </row>
    <row r="194" spans="1:5" x14ac:dyDescent="0.25">
      <c r="A194" s="13"/>
    </row>
    <row r="195" spans="1:5" x14ac:dyDescent="0.25">
      <c r="A195" s="13"/>
    </row>
    <row r="196" spans="1:5" x14ac:dyDescent="0.25">
      <c r="A196" s="13"/>
    </row>
    <row r="197" spans="1:5" x14ac:dyDescent="0.25">
      <c r="A197" s="13"/>
    </row>
    <row r="198" spans="1:5" x14ac:dyDescent="0.25">
      <c r="A198" s="13"/>
    </row>
    <row r="199" spans="1:5" x14ac:dyDescent="0.25">
      <c r="A199" s="13"/>
    </row>
    <row r="200" spans="1:5" x14ac:dyDescent="0.25">
      <c r="A200" s="13"/>
    </row>
    <row r="201" spans="1:5" x14ac:dyDescent="0.25">
      <c r="A201" s="13"/>
    </row>
    <row r="202" spans="1:5" x14ac:dyDescent="0.25">
      <c r="A202" s="13"/>
    </row>
    <row r="203" spans="1:5" x14ac:dyDescent="0.25">
      <c r="A203" s="13"/>
    </row>
    <row r="204" spans="1:5" x14ac:dyDescent="0.25">
      <c r="A204" s="13"/>
    </row>
    <row r="205" spans="1:5" x14ac:dyDescent="0.25">
      <c r="A205" s="13"/>
    </row>
    <row r="206" spans="1:5" x14ac:dyDescent="0.25">
      <c r="A206" s="13"/>
    </row>
    <row r="207" spans="1:5" x14ac:dyDescent="0.25">
      <c r="A207" s="13"/>
    </row>
    <row r="208" spans="1:5" x14ac:dyDescent="0.25">
      <c r="A208" s="13"/>
    </row>
    <row r="209" spans="1:5" x14ac:dyDescent="0.25">
      <c r="A209" s="13"/>
    </row>
    <row r="210" spans="1:5" x14ac:dyDescent="0.25">
      <c r="A210" s="13"/>
    </row>
    <row r="211" spans="1:5" x14ac:dyDescent="0.25">
      <c r="A211" s="13"/>
    </row>
    <row r="212" spans="1:5" x14ac:dyDescent="0.25">
      <c r="A212" s="13"/>
    </row>
    <row r="213" spans="1:5" x14ac:dyDescent="0.25">
      <c r="A213" s="13"/>
    </row>
    <row r="214" spans="1:5" x14ac:dyDescent="0.25">
      <c r="A214" s="13"/>
    </row>
    <row r="215" spans="1:5" x14ac:dyDescent="0.25">
      <c r="A215" s="13"/>
    </row>
    <row r="216" spans="1:5" x14ac:dyDescent="0.25">
      <c r="A216" s="13"/>
    </row>
    <row r="217" spans="1:5" x14ac:dyDescent="0.25">
      <c r="A217" s="13"/>
    </row>
    <row r="218" spans="1:5" x14ac:dyDescent="0.25">
      <c r="A218" s="13"/>
    </row>
    <row r="219" spans="1:5" x14ac:dyDescent="0.25">
      <c r="A219" s="13"/>
    </row>
    <row r="220" spans="1:5" x14ac:dyDescent="0.25">
      <c r="A220" s="13"/>
    </row>
    <row r="221" spans="1:5" x14ac:dyDescent="0.25">
      <c r="A221" s="13"/>
    </row>
    <row r="222" spans="1:5" x14ac:dyDescent="0.25">
      <c r="A222" s="13"/>
    </row>
    <row r="223" spans="1:5" x14ac:dyDescent="0.25">
      <c r="A223" s="13"/>
    </row>
    <row r="224" spans="1:5" x14ac:dyDescent="0.25">
      <c r="A224" s="13"/>
    </row>
    <row r="225" spans="1:5" x14ac:dyDescent="0.25">
      <c r="A225" s="13"/>
    </row>
    <row r="226" spans="1:5" x14ac:dyDescent="0.25">
      <c r="A226" s="13"/>
    </row>
    <row r="227" spans="1:5" x14ac:dyDescent="0.25">
      <c r="A227" s="13"/>
    </row>
    <row r="228" spans="1:5" x14ac:dyDescent="0.25">
      <c r="A228" s="13"/>
    </row>
    <row r="229" spans="1:5" x14ac:dyDescent="0.25">
      <c r="A229" s="13"/>
    </row>
    <row r="230" spans="1:5" x14ac:dyDescent="0.25">
      <c r="A230" s="13"/>
    </row>
    <row r="231" spans="1:5" x14ac:dyDescent="0.25">
      <c r="A231" s="13"/>
    </row>
    <row r="232" spans="1:5" x14ac:dyDescent="0.25">
      <c r="A232" s="13"/>
    </row>
    <row r="233" spans="1:5" x14ac:dyDescent="0.25">
      <c r="A233" s="13"/>
    </row>
    <row r="234" spans="1:5" x14ac:dyDescent="0.25">
      <c r="A234" s="13"/>
    </row>
    <row r="235" spans="1:5" x14ac:dyDescent="0.25">
      <c r="A235" s="13"/>
    </row>
    <row r="236" spans="1:5" x14ac:dyDescent="0.25">
      <c r="A236" s="13"/>
    </row>
    <row r="237" spans="1:5" x14ac:dyDescent="0.25">
      <c r="A237" s="13"/>
    </row>
    <row r="238" spans="1:5" x14ac:dyDescent="0.25">
      <c r="A238" s="13"/>
    </row>
    <row r="239" spans="1:5" x14ac:dyDescent="0.25">
      <c r="A239" s="13"/>
    </row>
    <row r="240" spans="1:5" x14ac:dyDescent="0.25">
      <c r="A240" s="13"/>
    </row>
    <row r="241" spans="1:5" x14ac:dyDescent="0.25">
      <c r="A241" s="13"/>
    </row>
    <row r="242" spans="1:5" x14ac:dyDescent="0.25">
      <c r="A242" s="13"/>
    </row>
    <row r="243" spans="1:5" x14ac:dyDescent="0.25">
      <c r="A243" s="13"/>
    </row>
    <row r="244" spans="1:5" x14ac:dyDescent="0.25">
      <c r="A244" s="13"/>
    </row>
    <row r="245" spans="1:5" x14ac:dyDescent="0.25">
      <c r="A245" s="13"/>
    </row>
    <row r="246" spans="1:5" x14ac:dyDescent="0.25">
      <c r="A246" s="13"/>
    </row>
    <row r="247" spans="1:5" x14ac:dyDescent="0.25">
      <c r="A247" s="13"/>
    </row>
    <row r="248" spans="1:5" x14ac:dyDescent="0.25">
      <c r="A248" s="13"/>
    </row>
    <row r="249" spans="1:5" x14ac:dyDescent="0.25">
      <c r="A249" s="13"/>
    </row>
    <row r="250" spans="1:5" x14ac:dyDescent="0.25">
      <c r="A250" s="13"/>
    </row>
    <row r="251" spans="1:5" x14ac:dyDescent="0.25">
      <c r="A251" s="13"/>
    </row>
    <row r="252" spans="1:5" x14ac:dyDescent="0.25">
      <c r="A252" s="13"/>
    </row>
    <row r="253" spans="1:5" x14ac:dyDescent="0.25">
      <c r="A253" s="13"/>
    </row>
    <row r="254" spans="1:5" x14ac:dyDescent="0.25">
      <c r="A254" s="13"/>
    </row>
    <row r="255" spans="1:5" x14ac:dyDescent="0.25">
      <c r="A255" s="13"/>
    </row>
    <row r="256" spans="1:5" x14ac:dyDescent="0.25">
      <c r="A256" s="13"/>
    </row>
    <row r="257" spans="1:5" x14ac:dyDescent="0.25">
      <c r="A257" s="13"/>
    </row>
    <row r="258" spans="1:5" x14ac:dyDescent="0.25">
      <c r="A258" s="13"/>
    </row>
    <row r="259" spans="1:5" x14ac:dyDescent="0.25">
      <c r="A259" s="13"/>
    </row>
    <row r="260" spans="1:5" x14ac:dyDescent="0.25">
      <c r="A260" s="13"/>
    </row>
    <row r="261" spans="1:5" x14ac:dyDescent="0.25">
      <c r="A261" s="13"/>
    </row>
    <row r="262" spans="1:5" x14ac:dyDescent="0.25">
      <c r="A262" s="13"/>
    </row>
    <row r="263" spans="1:5" x14ac:dyDescent="0.25">
      <c r="A263" s="13"/>
    </row>
    <row r="264" spans="1:5" x14ac:dyDescent="0.25">
      <c r="A264" s="13"/>
    </row>
    <row r="265" spans="1:5" x14ac:dyDescent="0.25">
      <c r="A265" s="13"/>
    </row>
    <row r="266" spans="1:5" x14ac:dyDescent="0.25">
      <c r="A266" s="13"/>
    </row>
    <row r="267" spans="1:5" x14ac:dyDescent="0.25">
      <c r="A267" s="13"/>
    </row>
    <row r="268" spans="1:5" x14ac:dyDescent="0.25">
      <c r="A268" s="13"/>
    </row>
    <row r="269" spans="1:5" x14ac:dyDescent="0.25">
      <c r="A269" s="13"/>
    </row>
    <row r="270" spans="1:5" x14ac:dyDescent="0.25">
      <c r="A270" s="13"/>
    </row>
    <row r="271" spans="1:5" x14ac:dyDescent="0.25">
      <c r="A271" s="13"/>
    </row>
    <row r="272" spans="1:5" x14ac:dyDescent="0.25">
      <c r="A272" s="13"/>
    </row>
    <row r="273" spans="1:5" x14ac:dyDescent="0.25">
      <c r="A273" s="13"/>
    </row>
    <row r="274" spans="1:5" x14ac:dyDescent="0.25">
      <c r="A274" s="13"/>
    </row>
    <row r="275" spans="1:5" x14ac:dyDescent="0.25">
      <c r="A275" s="13"/>
    </row>
    <row r="276" spans="1:5" x14ac:dyDescent="0.25">
      <c r="A276" s="13"/>
    </row>
    <row r="277" spans="1:5" x14ac:dyDescent="0.25">
      <c r="A277" s="13"/>
    </row>
    <row r="278" spans="1:5" x14ac:dyDescent="0.25">
      <c r="A278" s="13"/>
    </row>
    <row r="279" spans="1:5" x14ac:dyDescent="0.25">
      <c r="A279" s="13"/>
    </row>
    <row r="280" spans="1:5" x14ac:dyDescent="0.25">
      <c r="A280" s="13"/>
    </row>
    <row r="281" spans="1:5" x14ac:dyDescent="0.25">
      <c r="A281" s="13"/>
    </row>
    <row r="282" spans="1:5" x14ac:dyDescent="0.25">
      <c r="A282" s="13"/>
    </row>
    <row r="283" spans="1:5" x14ac:dyDescent="0.25">
      <c r="A283" s="13"/>
    </row>
    <row r="284" spans="1:5" x14ac:dyDescent="0.25">
      <c r="A284" s="13"/>
    </row>
    <row r="285" spans="1:5" x14ac:dyDescent="0.25">
      <c r="A285" s="13"/>
    </row>
    <row r="286" spans="1:5" x14ac:dyDescent="0.25">
      <c r="A286" s="13"/>
    </row>
    <row r="287" spans="1:5" x14ac:dyDescent="0.25">
      <c r="A287" s="13"/>
    </row>
    <row r="288" spans="1:5" x14ac:dyDescent="0.25">
      <c r="A288" s="13"/>
    </row>
    <row r="289" spans="1:5" x14ac:dyDescent="0.25">
      <c r="A289" s="13"/>
    </row>
    <row r="290" spans="1:5" x14ac:dyDescent="0.25">
      <c r="A290" s="13"/>
    </row>
    <row r="291" spans="1:5" x14ac:dyDescent="0.25">
      <c r="A291" s="13"/>
    </row>
    <row r="292" spans="1:5" x14ac:dyDescent="0.25">
      <c r="A292" s="13"/>
    </row>
    <row r="293" spans="1:5" x14ac:dyDescent="0.25">
      <c r="A293" s="13"/>
    </row>
    <row r="294" spans="1:5" x14ac:dyDescent="0.25">
      <c r="A294" s="13"/>
    </row>
    <row r="295" spans="1:5" x14ac:dyDescent="0.25">
      <c r="A295" s="13"/>
    </row>
    <row r="296" spans="1:5" x14ac:dyDescent="0.25">
      <c r="A296" s="13"/>
    </row>
    <row r="297" spans="1:5" x14ac:dyDescent="0.25">
      <c r="A297" s="13"/>
    </row>
    <row r="298" spans="1:5" x14ac:dyDescent="0.25">
      <c r="A298" s="13"/>
    </row>
    <row r="299" spans="1:5" x14ac:dyDescent="0.25">
      <c r="A299" s="13"/>
    </row>
    <row r="300" spans="1:5" x14ac:dyDescent="0.25">
      <c r="A300" s="13"/>
    </row>
    <row r="301" spans="1:5" x14ac:dyDescent="0.25">
      <c r="A301" s="13"/>
    </row>
    <row r="302" spans="1:5" x14ac:dyDescent="0.25">
      <c r="A302" s="13"/>
    </row>
    <row r="303" spans="1:5" x14ac:dyDescent="0.25">
      <c r="A303" s="13"/>
    </row>
    <row r="304" spans="1:5" x14ac:dyDescent="0.25">
      <c r="A304" s="13"/>
    </row>
    <row r="305" spans="1:5" x14ac:dyDescent="0.25">
      <c r="A305" s="13"/>
    </row>
    <row r="306" spans="1:5" x14ac:dyDescent="0.25">
      <c r="A306" s="13"/>
    </row>
    <row r="307" spans="1:5" x14ac:dyDescent="0.25">
      <c r="A307" s="13"/>
    </row>
    <row r="308" spans="1:5" x14ac:dyDescent="0.25">
      <c r="A308" s="13"/>
    </row>
    <row r="309" spans="1:5" x14ac:dyDescent="0.25">
      <c r="A309" s="13"/>
    </row>
    <row r="310" spans="1:5" x14ac:dyDescent="0.25">
      <c r="A310" s="13"/>
    </row>
    <row r="311" spans="1:5" x14ac:dyDescent="0.25">
      <c r="A311" s="13"/>
    </row>
    <row r="312" spans="1:5" x14ac:dyDescent="0.25">
      <c r="A312" s="13"/>
    </row>
    <row r="313" spans="1:5" x14ac:dyDescent="0.25">
      <c r="A313" s="13"/>
    </row>
    <row r="314" spans="1:5" x14ac:dyDescent="0.25">
      <c r="A314" s="13"/>
    </row>
    <row r="315" spans="1:5" x14ac:dyDescent="0.25">
      <c r="A315" s="13"/>
    </row>
    <row r="316" spans="1:5" x14ac:dyDescent="0.25">
      <c r="A316" s="13"/>
    </row>
    <row r="317" spans="1:5" x14ac:dyDescent="0.25">
      <c r="A317" s="13"/>
    </row>
    <row r="318" spans="1:5" x14ac:dyDescent="0.25">
      <c r="A318" s="13"/>
    </row>
    <row r="319" spans="1:5" x14ac:dyDescent="0.25">
      <c r="A319" s="13"/>
    </row>
    <row r="320" spans="1:5" x14ac:dyDescent="0.25">
      <c r="A320" s="13"/>
    </row>
    <row r="321" spans="1:5" x14ac:dyDescent="0.25">
      <c r="A321" s="13"/>
    </row>
    <row r="322" spans="1:5" x14ac:dyDescent="0.25">
      <c r="A322" s="13"/>
    </row>
    <row r="323" spans="1:5" x14ac:dyDescent="0.25">
      <c r="A323" s="13"/>
    </row>
    <row r="324" spans="1:5" x14ac:dyDescent="0.25">
      <c r="A324" s="13"/>
    </row>
    <row r="325" spans="1:5" x14ac:dyDescent="0.25">
      <c r="A325" s="13"/>
    </row>
    <row r="326" spans="1:5" x14ac:dyDescent="0.25">
      <c r="A326" s="13"/>
    </row>
    <row r="327" spans="1:5" x14ac:dyDescent="0.25">
      <c r="A327" s="13"/>
    </row>
    <row r="328" spans="1:5" x14ac:dyDescent="0.25">
      <c r="A328" s="13"/>
    </row>
    <row r="329" spans="1:5" x14ac:dyDescent="0.25">
      <c r="A329" s="13"/>
    </row>
    <row r="330" spans="1:5" x14ac:dyDescent="0.25">
      <c r="A330" s="13"/>
    </row>
    <row r="331" spans="1:5" x14ac:dyDescent="0.25">
      <c r="A331" s="13"/>
    </row>
    <row r="332" spans="1:5" x14ac:dyDescent="0.25">
      <c r="A332" s="13"/>
    </row>
    <row r="333" spans="1:5" x14ac:dyDescent="0.25">
      <c r="A333" s="13"/>
    </row>
    <row r="334" spans="1:5" x14ac:dyDescent="0.25">
      <c r="A334" s="13"/>
    </row>
    <row r="335" spans="1:5" x14ac:dyDescent="0.25">
      <c r="A335" s="13"/>
    </row>
    <row r="336" spans="1:5" x14ac:dyDescent="0.25">
      <c r="A336" s="13"/>
    </row>
    <row r="337" spans="1:5" x14ac:dyDescent="0.25">
      <c r="A337" s="13"/>
    </row>
    <row r="338" spans="1:5" x14ac:dyDescent="0.25">
      <c r="A338" s="13"/>
    </row>
    <row r="339" spans="1:5" x14ac:dyDescent="0.25">
      <c r="A339" s="13"/>
    </row>
    <row r="340" spans="1:5" x14ac:dyDescent="0.25">
      <c r="A340" s="13"/>
    </row>
    <row r="341" spans="1:5" x14ac:dyDescent="0.25">
      <c r="A341" s="13"/>
    </row>
    <row r="342" spans="1:5" x14ac:dyDescent="0.25">
      <c r="A342" s="13"/>
    </row>
    <row r="343" spans="1:5" x14ac:dyDescent="0.25">
      <c r="A343" s="13"/>
    </row>
    <row r="344" spans="1:5" x14ac:dyDescent="0.25">
      <c r="A344" s="13"/>
    </row>
    <row r="345" spans="1:5" x14ac:dyDescent="0.25">
      <c r="A345" s="13"/>
    </row>
    <row r="346" spans="1:5" x14ac:dyDescent="0.25">
      <c r="A346" s="13"/>
    </row>
    <row r="347" spans="1:5" x14ac:dyDescent="0.25">
      <c r="A347" s="13"/>
    </row>
    <row r="348" spans="1:5" x14ac:dyDescent="0.25">
      <c r="A348" s="13"/>
    </row>
    <row r="349" spans="1:5" x14ac:dyDescent="0.25">
      <c r="A349" s="13"/>
    </row>
    <row r="350" spans="1:5" x14ac:dyDescent="0.25">
      <c r="A350" s="13"/>
    </row>
    <row r="351" spans="1:5" x14ac:dyDescent="0.25">
      <c r="A351" s="13"/>
    </row>
    <row r="352" spans="1:5" x14ac:dyDescent="0.25">
      <c r="A352" s="13"/>
    </row>
    <row r="353" spans="1:5" x14ac:dyDescent="0.25">
      <c r="A353" s="13"/>
    </row>
    <row r="354" spans="1:5" x14ac:dyDescent="0.25">
      <c r="A354" s="13"/>
    </row>
    <row r="355" spans="1:5" x14ac:dyDescent="0.25">
      <c r="A355" s="13"/>
    </row>
    <row r="356" spans="1:5" x14ac:dyDescent="0.25">
      <c r="A356" s="13"/>
    </row>
    <row r="357" spans="1:5" x14ac:dyDescent="0.25">
      <c r="A357" s="13"/>
    </row>
    <row r="358" spans="1:5" x14ac:dyDescent="0.25">
      <c r="A358" s="13"/>
    </row>
    <row r="359" spans="1:5" x14ac:dyDescent="0.25">
      <c r="A359" s="13"/>
    </row>
    <row r="360" spans="1:5" x14ac:dyDescent="0.25">
      <c r="A360" s="13"/>
    </row>
    <row r="361" spans="1:5" x14ac:dyDescent="0.25">
      <c r="A361" s="13"/>
    </row>
    <row r="362" spans="1:5" x14ac:dyDescent="0.25">
      <c r="A362" s="13"/>
    </row>
    <row r="363" spans="1:5" x14ac:dyDescent="0.25">
      <c r="A363" s="13"/>
    </row>
    <row r="364" spans="1:5" x14ac:dyDescent="0.25">
      <c r="A364" s="13"/>
    </row>
    <row r="365" spans="1:5" x14ac:dyDescent="0.25">
      <c r="A365" s="13"/>
    </row>
    <row r="366" spans="1:5" x14ac:dyDescent="0.25">
      <c r="A366" s="13"/>
    </row>
    <row r="367" spans="1:5" x14ac:dyDescent="0.25">
      <c r="A367" s="13"/>
    </row>
    <row r="368" spans="1:5" x14ac:dyDescent="0.25">
      <c r="A368" s="13"/>
    </row>
    <row r="369" spans="1:5" x14ac:dyDescent="0.25">
      <c r="A369" s="13"/>
    </row>
    <row r="370" spans="1:5" x14ac:dyDescent="0.25">
      <c r="A370" s="13"/>
    </row>
    <row r="371" spans="1:5" x14ac:dyDescent="0.25">
      <c r="A371" s="13"/>
    </row>
    <row r="372" spans="1:5" x14ac:dyDescent="0.25">
      <c r="A372" s="13"/>
    </row>
    <row r="373" spans="1:5" x14ac:dyDescent="0.25">
      <c r="A373" s="13"/>
    </row>
    <row r="374" spans="1:5" x14ac:dyDescent="0.25">
      <c r="A374" s="13"/>
    </row>
    <row r="375" spans="1:5" x14ac:dyDescent="0.25">
      <c r="A375" s="13"/>
    </row>
    <row r="376" spans="1:5" x14ac:dyDescent="0.25">
      <c r="A376" s="13"/>
    </row>
    <row r="377" spans="1:5" x14ac:dyDescent="0.25">
      <c r="A377" s="13"/>
    </row>
    <row r="378" spans="1:5" x14ac:dyDescent="0.25">
      <c r="A378" s="13"/>
    </row>
    <row r="379" spans="1:5" x14ac:dyDescent="0.25">
      <c r="A379" s="13"/>
    </row>
    <row r="380" spans="1:5" x14ac:dyDescent="0.25">
      <c r="A380" s="13"/>
    </row>
    <row r="381" spans="1:5" x14ac:dyDescent="0.25">
      <c r="A381" s="13"/>
    </row>
    <row r="382" spans="1:5" x14ac:dyDescent="0.25">
      <c r="A382" s="13"/>
    </row>
    <row r="383" spans="1:5" x14ac:dyDescent="0.25">
      <c r="A383" s="13"/>
    </row>
    <row r="384" spans="1:5" x14ac:dyDescent="0.25">
      <c r="A384" s="13"/>
    </row>
    <row r="385" spans="1:5" x14ac:dyDescent="0.25">
      <c r="A385" s="13"/>
    </row>
    <row r="386" spans="1:5" x14ac:dyDescent="0.25">
      <c r="A386" s="13"/>
    </row>
    <row r="387" spans="1:5" x14ac:dyDescent="0.25">
      <c r="A387" s="13"/>
    </row>
    <row r="388" spans="1:5" x14ac:dyDescent="0.25">
      <c r="A388" s="13"/>
    </row>
    <row r="389" spans="1:5" x14ac:dyDescent="0.25">
      <c r="A389" s="13"/>
    </row>
    <row r="390" spans="1:5" x14ac:dyDescent="0.25">
      <c r="A390" s="13"/>
    </row>
    <row r="391" spans="1:5" x14ac:dyDescent="0.25">
      <c r="A391" s="13"/>
    </row>
    <row r="392" spans="1:5" x14ac:dyDescent="0.25">
      <c r="A392" s="13"/>
    </row>
    <row r="393" spans="1:5" x14ac:dyDescent="0.25">
      <c r="A393" s="13"/>
    </row>
    <row r="394" spans="1:5" x14ac:dyDescent="0.25">
      <c r="A394" s="13"/>
    </row>
    <row r="395" spans="1:5" x14ac:dyDescent="0.25">
      <c r="A395" s="13"/>
    </row>
    <row r="396" spans="1:5" x14ac:dyDescent="0.25">
      <c r="A396" s="13"/>
    </row>
    <row r="397" spans="1:5" x14ac:dyDescent="0.25">
      <c r="A397" s="13"/>
    </row>
    <row r="398" spans="1:5" x14ac:dyDescent="0.25">
      <c r="A398" s="13"/>
    </row>
    <row r="399" spans="1:5" x14ac:dyDescent="0.25">
      <c r="A399" s="13"/>
    </row>
    <row r="400" spans="1:5" x14ac:dyDescent="0.25">
      <c r="A400" s="13"/>
    </row>
    <row r="401" spans="1:5" x14ac:dyDescent="0.25">
      <c r="A401" s="13"/>
    </row>
    <row r="402" spans="1:5" x14ac:dyDescent="0.25">
      <c r="A402" s="13"/>
    </row>
    <row r="403" spans="1:5" x14ac:dyDescent="0.25">
      <c r="A403" s="13"/>
    </row>
    <row r="404" spans="1:5" x14ac:dyDescent="0.25">
      <c r="A404" s="13"/>
    </row>
    <row r="405" spans="1:5" x14ac:dyDescent="0.25">
      <c r="A405" s="13"/>
    </row>
    <row r="406" spans="1:5" x14ac:dyDescent="0.25">
      <c r="A406" s="13"/>
    </row>
    <row r="407" spans="1:5" x14ac:dyDescent="0.25">
      <c r="A407" s="13"/>
    </row>
    <row r="408" spans="1:5" x14ac:dyDescent="0.25">
      <c r="A408" s="13"/>
    </row>
    <row r="409" spans="1:5" x14ac:dyDescent="0.25">
      <c r="A409" s="13"/>
    </row>
    <row r="410" spans="1:5" x14ac:dyDescent="0.25">
      <c r="A410" s="13"/>
    </row>
    <row r="411" spans="1:5" x14ac:dyDescent="0.25">
      <c r="A411" s="13"/>
    </row>
    <row r="412" spans="1:5" x14ac:dyDescent="0.25">
      <c r="A412" s="13"/>
    </row>
    <row r="413" spans="1:5" x14ac:dyDescent="0.25">
      <c r="A413" s="13"/>
    </row>
    <row r="414" spans="1:5" x14ac:dyDescent="0.25">
      <c r="A414" s="13"/>
    </row>
    <row r="415" spans="1:5" x14ac:dyDescent="0.25">
      <c r="A415" s="13"/>
    </row>
    <row r="416" spans="1:5" x14ac:dyDescent="0.25">
      <c r="A416" s="13"/>
    </row>
    <row r="417" spans="1:5" x14ac:dyDescent="0.25">
      <c r="A417" s="13"/>
    </row>
    <row r="418" spans="1:5" x14ac:dyDescent="0.25">
      <c r="A418" s="13"/>
    </row>
    <row r="419" spans="1:5" x14ac:dyDescent="0.25">
      <c r="A419" s="13"/>
    </row>
    <row r="420" spans="1:5" x14ac:dyDescent="0.25">
      <c r="A420" s="13"/>
    </row>
    <row r="421" spans="1:5" x14ac:dyDescent="0.25">
      <c r="A421" s="13"/>
    </row>
    <row r="422" spans="1:5" x14ac:dyDescent="0.25">
      <c r="A422" s="13"/>
    </row>
    <row r="423" spans="1:5" x14ac:dyDescent="0.25">
      <c r="A423" s="13"/>
    </row>
    <row r="424" spans="1:5" x14ac:dyDescent="0.25">
      <c r="A424" s="13"/>
    </row>
    <row r="425" spans="1:5" x14ac:dyDescent="0.25">
      <c r="A425" s="13"/>
    </row>
    <row r="426" spans="1:5" x14ac:dyDescent="0.25">
      <c r="A426" s="13"/>
    </row>
    <row r="427" spans="1:5" x14ac:dyDescent="0.25">
      <c r="A427" s="13"/>
    </row>
    <row r="428" spans="1:5" x14ac:dyDescent="0.25">
      <c r="A428" s="13"/>
    </row>
    <row r="429" spans="1:5" x14ac:dyDescent="0.25">
      <c r="A429" s="13"/>
    </row>
    <row r="430" spans="1:5" x14ac:dyDescent="0.25">
      <c r="A430" s="13"/>
    </row>
    <row r="431" spans="1:5" x14ac:dyDescent="0.25">
      <c r="A431" s="13"/>
    </row>
    <row r="432" spans="1:5" x14ac:dyDescent="0.25">
      <c r="A432" s="13"/>
    </row>
    <row r="433" spans="1:5" x14ac:dyDescent="0.25">
      <c r="A433" s="13"/>
    </row>
    <row r="434" spans="1:5" x14ac:dyDescent="0.25">
      <c r="A434" s="13"/>
    </row>
    <row r="435" spans="1:5" x14ac:dyDescent="0.25">
      <c r="A435" s="13"/>
    </row>
    <row r="436" spans="1:5" x14ac:dyDescent="0.25">
      <c r="A436" s="13"/>
    </row>
    <row r="437" spans="1:5" x14ac:dyDescent="0.25">
      <c r="A437" s="13"/>
    </row>
    <row r="438" spans="1:5" x14ac:dyDescent="0.25">
      <c r="A438" s="13"/>
    </row>
    <row r="439" spans="1:5" x14ac:dyDescent="0.25">
      <c r="A439" s="13"/>
    </row>
    <row r="440" spans="1:5" x14ac:dyDescent="0.25">
      <c r="A440" s="13"/>
    </row>
    <row r="441" spans="1:5" x14ac:dyDescent="0.25">
      <c r="A441" s="13"/>
    </row>
    <row r="442" spans="1:5" x14ac:dyDescent="0.25">
      <c r="A442" s="13"/>
    </row>
    <row r="443" spans="1:5" x14ac:dyDescent="0.25">
      <c r="A443" s="13"/>
    </row>
    <row r="444" spans="1:5" x14ac:dyDescent="0.25">
      <c r="A444" s="13"/>
    </row>
    <row r="445" spans="1:5" x14ac:dyDescent="0.25">
      <c r="A445" s="13"/>
    </row>
    <row r="446" spans="1:5" x14ac:dyDescent="0.25">
      <c r="A446" s="13"/>
    </row>
    <row r="447" spans="1:5" x14ac:dyDescent="0.25">
      <c r="A447" s="13"/>
    </row>
    <row r="448" spans="1:5" x14ac:dyDescent="0.25">
      <c r="A448" s="13"/>
    </row>
    <row r="449" spans="1:5" x14ac:dyDescent="0.25">
      <c r="A449" s="13"/>
    </row>
    <row r="450" spans="1:5" x14ac:dyDescent="0.25">
      <c r="A450" s="13"/>
    </row>
    <row r="451" spans="1:5" x14ac:dyDescent="0.25">
      <c r="A451" s="13"/>
    </row>
    <row r="452" spans="1:5" x14ac:dyDescent="0.25">
      <c r="A452" s="13"/>
    </row>
    <row r="453" spans="1:5" x14ac:dyDescent="0.25">
      <c r="A453" s="13"/>
    </row>
    <row r="454" spans="1:5" x14ac:dyDescent="0.25">
      <c r="A454" s="13"/>
    </row>
    <row r="455" spans="1:5" x14ac:dyDescent="0.25">
      <c r="A455" s="13"/>
    </row>
    <row r="456" spans="1:5" x14ac:dyDescent="0.25">
      <c r="A456" s="13"/>
    </row>
    <row r="457" spans="1:5" x14ac:dyDescent="0.25">
      <c r="A457" s="13"/>
    </row>
    <row r="458" spans="1:5" x14ac:dyDescent="0.25">
      <c r="A458" s="13"/>
    </row>
    <row r="459" spans="1:5" x14ac:dyDescent="0.25">
      <c r="A459" s="13"/>
    </row>
    <row r="460" spans="1:5" x14ac:dyDescent="0.25">
      <c r="A460" s="13"/>
    </row>
    <row r="461" spans="1:5" x14ac:dyDescent="0.25">
      <c r="A461" s="13"/>
    </row>
    <row r="462" spans="1:5" x14ac:dyDescent="0.25">
      <c r="A462" s="13"/>
    </row>
    <row r="463" spans="1:5" x14ac:dyDescent="0.25">
      <c r="A463" s="13"/>
    </row>
    <row r="464" spans="1:5" x14ac:dyDescent="0.25">
      <c r="A464" s="13"/>
    </row>
    <row r="465" spans="1:5" x14ac:dyDescent="0.25">
      <c r="A465" s="13"/>
    </row>
    <row r="466" spans="1:5" x14ac:dyDescent="0.25">
      <c r="A466" s="13"/>
    </row>
    <row r="467" spans="1:5" x14ac:dyDescent="0.25">
      <c r="A467" s="13"/>
    </row>
    <row r="468" spans="1:5" x14ac:dyDescent="0.25">
      <c r="A468" s="13"/>
    </row>
    <row r="469" spans="1:5" x14ac:dyDescent="0.25">
      <c r="A469" s="13"/>
    </row>
    <row r="470" spans="1:5" x14ac:dyDescent="0.25">
      <c r="A470" s="13"/>
    </row>
    <row r="471" spans="1:5" x14ac:dyDescent="0.25">
      <c r="A471" s="13"/>
    </row>
    <row r="472" spans="1:5" x14ac:dyDescent="0.25">
      <c r="A472" s="13"/>
    </row>
    <row r="473" spans="1:5" x14ac:dyDescent="0.25">
      <c r="A473" s="13"/>
    </row>
    <row r="474" spans="1:5" x14ac:dyDescent="0.25">
      <c r="A474" s="13"/>
    </row>
    <row r="475" spans="1:5" x14ac:dyDescent="0.25">
      <c r="A475" s="13"/>
    </row>
    <row r="476" spans="1:5" x14ac:dyDescent="0.25">
      <c r="A476" s="13"/>
    </row>
    <row r="477" spans="1:5" x14ac:dyDescent="0.25">
      <c r="A477" s="13"/>
    </row>
    <row r="478" spans="1:5" x14ac:dyDescent="0.25">
      <c r="A478" s="13"/>
    </row>
    <row r="479" spans="1:5" x14ac:dyDescent="0.25">
      <c r="A479" s="13"/>
    </row>
    <row r="480" spans="1:5" x14ac:dyDescent="0.25">
      <c r="A480" s="13"/>
    </row>
    <row r="481" spans="1:5" x14ac:dyDescent="0.25">
      <c r="A481" s="13"/>
    </row>
    <row r="482" spans="1:5" x14ac:dyDescent="0.25">
      <c r="A482" s="13"/>
    </row>
    <row r="483" spans="1:5" x14ac:dyDescent="0.25">
      <c r="A483" s="13"/>
    </row>
    <row r="484" spans="1:5" x14ac:dyDescent="0.25">
      <c r="A484" s="13"/>
    </row>
    <row r="485" spans="1:5" x14ac:dyDescent="0.25">
      <c r="A485" s="13"/>
    </row>
    <row r="486" spans="1:5" x14ac:dyDescent="0.25">
      <c r="A486" s="13"/>
    </row>
    <row r="487" spans="1:5" x14ac:dyDescent="0.25">
      <c r="A487" s="13"/>
    </row>
    <row r="488" spans="1:5" x14ac:dyDescent="0.25">
      <c r="A488" s="13"/>
    </row>
    <row r="489" spans="1:5" x14ac:dyDescent="0.25">
      <c r="A489" s="13"/>
    </row>
    <row r="490" spans="1:5" x14ac:dyDescent="0.25">
      <c r="A490" s="13"/>
    </row>
    <row r="491" spans="1:5" x14ac:dyDescent="0.25">
      <c r="A491" s="13"/>
    </row>
    <row r="492" spans="1:5" x14ac:dyDescent="0.25">
      <c r="A492" s="13"/>
    </row>
    <row r="493" spans="1:5" x14ac:dyDescent="0.25">
      <c r="A493" s="13"/>
    </row>
    <row r="494" spans="1:5" x14ac:dyDescent="0.25">
      <c r="A494" s="13"/>
    </row>
    <row r="495" spans="1:5" x14ac:dyDescent="0.25">
      <c r="A495" s="13"/>
    </row>
    <row r="496" spans="1:5" x14ac:dyDescent="0.25">
      <c r="A496" s="13"/>
    </row>
    <row r="497" spans="1:5" x14ac:dyDescent="0.25">
      <c r="A497" s="13"/>
    </row>
    <row r="498" spans="1:5" x14ac:dyDescent="0.25">
      <c r="A498" s="13"/>
    </row>
    <row r="499" spans="1:5" x14ac:dyDescent="0.25">
      <c r="A499" s="13"/>
    </row>
    <row r="500" spans="1:5" x14ac:dyDescent="0.25">
      <c r="A500" s="13"/>
    </row>
    <row r="501" spans="1:5" x14ac:dyDescent="0.25">
      <c r="A501" s="13"/>
    </row>
    <row r="502" spans="1:5" x14ac:dyDescent="0.25">
      <c r="A502" s="13"/>
    </row>
    <row r="503" spans="1:5" x14ac:dyDescent="0.25">
      <c r="A503" s="13"/>
    </row>
    <row r="504" spans="1:5" x14ac:dyDescent="0.25">
      <c r="A504" s="13"/>
    </row>
    <row r="505" spans="1:5" x14ac:dyDescent="0.25">
      <c r="A505" s="13"/>
    </row>
    <row r="506" spans="1:5" x14ac:dyDescent="0.25">
      <c r="A506" s="13"/>
    </row>
    <row r="507" spans="1:5" x14ac:dyDescent="0.25">
      <c r="A507" s="13"/>
    </row>
    <row r="508" spans="1:5" x14ac:dyDescent="0.25">
      <c r="A508" s="13"/>
    </row>
    <row r="509" spans="1:5" x14ac:dyDescent="0.25">
      <c r="A509" s="13"/>
    </row>
    <row r="510" spans="1:5" x14ac:dyDescent="0.25">
      <c r="A510" s="13"/>
    </row>
    <row r="511" spans="1:5" x14ac:dyDescent="0.25">
      <c r="A511" s="13"/>
    </row>
    <row r="512" spans="1:5" x14ac:dyDescent="0.25">
      <c r="A512" s="13"/>
    </row>
    <row r="513" spans="1:5" x14ac:dyDescent="0.25">
      <c r="A513" s="13"/>
    </row>
    <row r="514" spans="1:5" x14ac:dyDescent="0.25">
      <c r="A514" s="13"/>
    </row>
    <row r="515" spans="1:5" x14ac:dyDescent="0.25">
      <c r="A515" s="13"/>
    </row>
    <row r="516" spans="1:5" x14ac:dyDescent="0.25">
      <c r="A516" s="13"/>
    </row>
    <row r="517" spans="1:5" x14ac:dyDescent="0.25">
      <c r="A517" s="13"/>
    </row>
    <row r="518" spans="1:5" x14ac:dyDescent="0.25">
      <c r="A518" s="13"/>
    </row>
    <row r="519" spans="1:5" x14ac:dyDescent="0.25">
      <c r="A519" s="13"/>
    </row>
    <row r="520" spans="1:5" x14ac:dyDescent="0.25">
      <c r="A520" s="13"/>
    </row>
    <row r="521" spans="1:5" x14ac:dyDescent="0.25">
      <c r="A521" s="13"/>
    </row>
    <row r="522" spans="1:5" x14ac:dyDescent="0.25">
      <c r="A522" s="13"/>
    </row>
    <row r="523" spans="1:5" x14ac:dyDescent="0.25">
      <c r="A523" s="13"/>
    </row>
    <row r="524" spans="1:5" x14ac:dyDescent="0.25">
      <c r="A524" s="13"/>
    </row>
    <row r="525" spans="1:5" x14ac:dyDescent="0.25">
      <c r="A525" s="13"/>
    </row>
    <row r="526" spans="1:5" x14ac:dyDescent="0.25">
      <c r="A526" s="13"/>
    </row>
    <row r="527" spans="1:5" x14ac:dyDescent="0.25">
      <c r="A527" s="13"/>
    </row>
    <row r="528" spans="1:5" x14ac:dyDescent="0.25">
      <c r="A528" s="13"/>
    </row>
    <row r="529" spans="1:5" x14ac:dyDescent="0.25">
      <c r="A529" s="13"/>
    </row>
    <row r="530" spans="1:5" x14ac:dyDescent="0.25">
      <c r="A530" s="13"/>
    </row>
    <row r="531" spans="1:5" x14ac:dyDescent="0.25">
      <c r="A531" s="13"/>
    </row>
    <row r="532" spans="1:5" x14ac:dyDescent="0.25">
      <c r="A532" s="13"/>
    </row>
    <row r="533" spans="1:5" x14ac:dyDescent="0.25">
      <c r="A533" s="13"/>
    </row>
    <row r="534" spans="1:5" x14ac:dyDescent="0.25">
      <c r="A534" s="13"/>
    </row>
    <row r="535" spans="1:5" x14ac:dyDescent="0.25">
      <c r="A535" s="13"/>
    </row>
    <row r="536" spans="1:5" x14ac:dyDescent="0.25">
      <c r="A536" s="13"/>
    </row>
    <row r="537" spans="1:5" x14ac:dyDescent="0.25">
      <c r="A537" s="13"/>
    </row>
    <row r="538" spans="1:5" x14ac:dyDescent="0.25">
      <c r="A538" s="13"/>
    </row>
    <row r="539" spans="1:5" x14ac:dyDescent="0.25">
      <c r="A539" s="13"/>
    </row>
    <row r="540" spans="1:5" x14ac:dyDescent="0.25">
      <c r="A540" s="13"/>
    </row>
    <row r="541" spans="1:5" x14ac:dyDescent="0.25">
      <c r="A541" s="13"/>
    </row>
    <row r="542" spans="1:5" x14ac:dyDescent="0.25">
      <c r="A542" s="13"/>
    </row>
    <row r="543" spans="1:5" x14ac:dyDescent="0.25">
      <c r="A543" s="13"/>
    </row>
    <row r="544" spans="1:5" x14ac:dyDescent="0.25">
      <c r="A544" s="13"/>
    </row>
    <row r="545" spans="1:5" x14ac:dyDescent="0.25">
      <c r="A545" s="13"/>
    </row>
    <row r="546" spans="1:5" x14ac:dyDescent="0.25">
      <c r="A546" s="13"/>
    </row>
    <row r="547" spans="1:5" x14ac:dyDescent="0.25">
      <c r="A547" s="13"/>
    </row>
    <row r="548" spans="1:5" x14ac:dyDescent="0.25">
      <c r="A548" s="13"/>
    </row>
    <row r="549" spans="1:5" x14ac:dyDescent="0.25">
      <c r="A549" s="13"/>
    </row>
    <row r="550" spans="1:5" x14ac:dyDescent="0.25">
      <c r="A550" s="13"/>
    </row>
    <row r="551" spans="1:5" x14ac:dyDescent="0.25">
      <c r="A551" s="13"/>
    </row>
    <row r="552" spans="1:5" x14ac:dyDescent="0.25">
      <c r="A552" s="13"/>
    </row>
    <row r="553" spans="1:5" x14ac:dyDescent="0.25">
      <c r="A553" s="13"/>
    </row>
    <row r="554" spans="1:5" x14ac:dyDescent="0.25">
      <c r="A554" s="13"/>
    </row>
    <row r="555" spans="1:5" x14ac:dyDescent="0.25">
      <c r="A555" s="13"/>
    </row>
    <row r="556" spans="1:5" x14ac:dyDescent="0.25">
      <c r="A556" s="13"/>
    </row>
    <row r="557" spans="1:5" x14ac:dyDescent="0.25">
      <c r="A557" s="13"/>
    </row>
    <row r="558" spans="1:5" x14ac:dyDescent="0.25">
      <c r="A558" s="13"/>
    </row>
    <row r="559" spans="1:5" x14ac:dyDescent="0.25">
      <c r="A559" s="13"/>
    </row>
    <row r="560" spans="1:5" x14ac:dyDescent="0.25">
      <c r="A560" s="13"/>
    </row>
    <row r="561" spans="1:5" x14ac:dyDescent="0.25">
      <c r="A561" s="13"/>
    </row>
    <row r="562" spans="1:5" x14ac:dyDescent="0.25">
      <c r="A562" s="13"/>
    </row>
    <row r="563" spans="1:5" x14ac:dyDescent="0.25">
      <c r="A563" s="13"/>
    </row>
    <row r="564" spans="1:5" x14ac:dyDescent="0.25">
      <c r="A564" s="13"/>
    </row>
    <row r="565" spans="1:5" x14ac:dyDescent="0.25">
      <c r="A565" s="13"/>
    </row>
    <row r="566" spans="1:5" x14ac:dyDescent="0.25">
      <c r="A566" s="13"/>
    </row>
    <row r="567" spans="1:5" x14ac:dyDescent="0.25">
      <c r="A567" s="13"/>
    </row>
    <row r="568" spans="1:5" x14ac:dyDescent="0.25">
      <c r="A568" s="13"/>
    </row>
    <row r="569" spans="1:5" x14ac:dyDescent="0.25">
      <c r="A569" s="13"/>
    </row>
    <row r="570" spans="1:5" x14ac:dyDescent="0.25">
      <c r="A570" s="13"/>
    </row>
    <row r="571" spans="1:5" x14ac:dyDescent="0.25">
      <c r="A571" s="13"/>
    </row>
    <row r="572" spans="1:5" x14ac:dyDescent="0.25">
      <c r="A572" s="13"/>
    </row>
    <row r="573" spans="1:5" x14ac:dyDescent="0.25">
      <c r="A573" s="13"/>
    </row>
    <row r="574" spans="1:5" x14ac:dyDescent="0.25">
      <c r="A574" s="13"/>
    </row>
    <row r="575" spans="1:5" x14ac:dyDescent="0.25">
      <c r="A575" s="13"/>
    </row>
    <row r="576" spans="1:5" x14ac:dyDescent="0.25">
      <c r="A576" s="13"/>
    </row>
    <row r="577" spans="1:5" x14ac:dyDescent="0.25">
      <c r="A577" s="13"/>
    </row>
    <row r="578" spans="1:5" x14ac:dyDescent="0.25">
      <c r="A578" s="13"/>
    </row>
    <row r="579" spans="1:5" x14ac:dyDescent="0.25">
      <c r="A579" s="13"/>
    </row>
    <row r="580" spans="1:5" x14ac:dyDescent="0.25">
      <c r="A580" s="13"/>
    </row>
    <row r="581" spans="1:5" x14ac:dyDescent="0.25">
      <c r="A581" s="13"/>
    </row>
    <row r="582" spans="1:5" x14ac:dyDescent="0.25">
      <c r="A582" s="13"/>
    </row>
    <row r="583" spans="1:5" x14ac:dyDescent="0.25">
      <c r="A583" s="13"/>
    </row>
    <row r="584" spans="1:5" x14ac:dyDescent="0.25">
      <c r="A584" s="13"/>
    </row>
    <row r="585" spans="1:5" x14ac:dyDescent="0.25">
      <c r="A585" s="13"/>
    </row>
    <row r="586" spans="1:5" x14ac:dyDescent="0.25">
      <c r="A586" s="13"/>
    </row>
    <row r="587" spans="1:5" x14ac:dyDescent="0.25">
      <c r="A587" s="13"/>
    </row>
    <row r="588" spans="1:5" x14ac:dyDescent="0.25">
      <c r="A588" s="13"/>
    </row>
    <row r="589" spans="1:5" x14ac:dyDescent="0.25">
      <c r="A589" s="13"/>
    </row>
    <row r="590" spans="1:5" x14ac:dyDescent="0.25">
      <c r="A590" s="13"/>
    </row>
    <row r="591" spans="1:5" x14ac:dyDescent="0.25">
      <c r="A591" s="13"/>
    </row>
    <row r="592" spans="1:5" x14ac:dyDescent="0.25">
      <c r="A592" s="13"/>
    </row>
    <row r="593" spans="1:5" x14ac:dyDescent="0.25">
      <c r="A593" s="13"/>
    </row>
    <row r="594" spans="1:5" x14ac:dyDescent="0.25">
      <c r="A594" s="13"/>
    </row>
    <row r="595" spans="1:5" x14ac:dyDescent="0.25">
      <c r="A595" s="13"/>
    </row>
    <row r="596" spans="1:5" x14ac:dyDescent="0.25">
      <c r="A596" s="13"/>
    </row>
    <row r="597" spans="1:5" x14ac:dyDescent="0.25">
      <c r="A597" s="13"/>
    </row>
    <row r="598" spans="1:5" x14ac:dyDescent="0.25">
      <c r="A598" s="13"/>
    </row>
    <row r="599" spans="1:5" x14ac:dyDescent="0.25">
      <c r="A599" s="13"/>
    </row>
    <row r="600" spans="1:5" x14ac:dyDescent="0.25">
      <c r="A600" s="13"/>
    </row>
    <row r="601" spans="1:5" x14ac:dyDescent="0.25">
      <c r="A601" s="13"/>
    </row>
    <row r="602" spans="1:5" x14ac:dyDescent="0.25">
      <c r="A602" s="13"/>
    </row>
    <row r="603" spans="1:5" x14ac:dyDescent="0.25">
      <c r="A603" s="13"/>
    </row>
    <row r="604" spans="1:5" x14ac:dyDescent="0.25">
      <c r="A604" s="13"/>
    </row>
    <row r="605" spans="1:5" x14ac:dyDescent="0.25">
      <c r="A605" s="13"/>
    </row>
    <row r="606" spans="1:5" x14ac:dyDescent="0.25">
      <c r="A606" s="13"/>
    </row>
    <row r="607" spans="1:5" x14ac:dyDescent="0.25">
      <c r="A607" s="13"/>
    </row>
    <row r="608" spans="1:5" x14ac:dyDescent="0.25">
      <c r="A608" s="13"/>
    </row>
    <row r="609" spans="1:5" x14ac:dyDescent="0.25">
      <c r="A609" s="13"/>
    </row>
    <row r="610" spans="1:5" x14ac:dyDescent="0.25">
      <c r="A610" s="13"/>
    </row>
    <row r="611" spans="1:5" x14ac:dyDescent="0.25">
      <c r="A611" s="13"/>
    </row>
    <row r="612" spans="1:5" x14ac:dyDescent="0.25">
      <c r="A612" s="13"/>
    </row>
    <row r="613" spans="1:5" x14ac:dyDescent="0.25">
      <c r="A613" s="13"/>
    </row>
    <row r="614" spans="1:5" x14ac:dyDescent="0.25">
      <c r="A614" s="13"/>
    </row>
    <row r="615" spans="1:5" x14ac:dyDescent="0.25">
      <c r="A615" s="13"/>
    </row>
    <row r="616" spans="1:5" x14ac:dyDescent="0.25">
      <c r="A616" s="13"/>
    </row>
    <row r="617" spans="1:5" x14ac:dyDescent="0.25">
      <c r="A617" s="13"/>
    </row>
    <row r="618" spans="1:5" x14ac:dyDescent="0.25">
      <c r="A618" s="13"/>
    </row>
    <row r="619" spans="1:5" x14ac:dyDescent="0.25">
      <c r="A619" s="13"/>
    </row>
    <row r="620" spans="1:5" x14ac:dyDescent="0.25">
      <c r="A620" s="13"/>
    </row>
    <row r="621" spans="1:5" x14ac:dyDescent="0.25">
      <c r="A621" s="13"/>
    </row>
    <row r="622" spans="1:5" x14ac:dyDescent="0.25">
      <c r="A622" s="13"/>
    </row>
    <row r="623" spans="1:5" x14ac:dyDescent="0.25">
      <c r="A623" s="13"/>
    </row>
    <row r="624" spans="1:5" x14ac:dyDescent="0.25">
      <c r="A624" s="13"/>
    </row>
    <row r="625" spans="1:5" x14ac:dyDescent="0.25">
      <c r="A625" s="13"/>
    </row>
    <row r="626" spans="1:5" x14ac:dyDescent="0.25">
      <c r="A626" s="13"/>
    </row>
    <row r="627" spans="1:5" x14ac:dyDescent="0.25">
      <c r="A627" s="13"/>
    </row>
    <row r="628" spans="1:5" x14ac:dyDescent="0.25">
      <c r="A628" s="13"/>
    </row>
    <row r="629" spans="1:5" x14ac:dyDescent="0.25">
      <c r="A629" s="13"/>
    </row>
    <row r="630" spans="1:5" x14ac:dyDescent="0.25">
      <c r="A630" s="13"/>
    </row>
    <row r="631" spans="1:5" x14ac:dyDescent="0.25">
      <c r="A631" s="13"/>
    </row>
    <row r="632" spans="1:5" x14ac:dyDescent="0.25">
      <c r="A632" s="13"/>
    </row>
    <row r="633" spans="1:5" x14ac:dyDescent="0.25">
      <c r="A633" s="13"/>
    </row>
    <row r="634" spans="1:5" x14ac:dyDescent="0.25">
      <c r="A634" s="13"/>
    </row>
    <row r="635" spans="1:5" x14ac:dyDescent="0.25">
      <c r="A635" s="13"/>
    </row>
    <row r="636" spans="1:5" x14ac:dyDescent="0.25">
      <c r="A636" s="13"/>
    </row>
    <row r="637" spans="1:5" x14ac:dyDescent="0.25">
      <c r="A637" s="13"/>
    </row>
    <row r="638" spans="1:5" x14ac:dyDescent="0.25">
      <c r="A638" s="13"/>
    </row>
    <row r="639" spans="1:5" x14ac:dyDescent="0.25">
      <c r="A639" s="13"/>
    </row>
    <row r="640" spans="1:5" x14ac:dyDescent="0.25">
      <c r="A640" s="13"/>
    </row>
    <row r="641" spans="1:5" x14ac:dyDescent="0.25">
      <c r="A641" s="13"/>
    </row>
    <row r="642" spans="1:5" x14ac:dyDescent="0.25">
      <c r="A642" s="13"/>
    </row>
    <row r="643" spans="1:5" x14ac:dyDescent="0.25">
      <c r="A643" s="13"/>
    </row>
    <row r="644" spans="1:5" x14ac:dyDescent="0.25">
      <c r="A644" s="13"/>
    </row>
    <row r="645" spans="1:5" x14ac:dyDescent="0.25">
      <c r="A645" s="13"/>
    </row>
    <row r="646" spans="1:5" x14ac:dyDescent="0.25">
      <c r="A646" s="13"/>
    </row>
    <row r="647" spans="1:5" x14ac:dyDescent="0.25">
      <c r="A647" s="13"/>
    </row>
    <row r="648" spans="1:5" x14ac:dyDescent="0.25">
      <c r="A648" s="13"/>
    </row>
    <row r="649" spans="1:5" x14ac:dyDescent="0.25">
      <c r="A649" s="13"/>
    </row>
    <row r="650" spans="1:5" x14ac:dyDescent="0.25">
      <c r="A650" s="13"/>
    </row>
    <row r="651" spans="1:5" x14ac:dyDescent="0.25">
      <c r="A651" s="13"/>
    </row>
    <row r="652" spans="1:5" x14ac:dyDescent="0.25">
      <c r="A652" s="13"/>
    </row>
    <row r="653" spans="1:5" x14ac:dyDescent="0.25">
      <c r="A653" s="13"/>
    </row>
    <row r="654" spans="1:5" x14ac:dyDescent="0.25">
      <c r="A654" s="13"/>
    </row>
    <row r="655" spans="1:5" x14ac:dyDescent="0.25">
      <c r="A655" s="13"/>
    </row>
    <row r="656" spans="1:5" x14ac:dyDescent="0.25">
      <c r="A656" s="13"/>
    </row>
    <row r="657" spans="1:5" x14ac:dyDescent="0.25">
      <c r="A657" s="13"/>
    </row>
    <row r="658" spans="1:5" x14ac:dyDescent="0.25">
      <c r="A658" s="13"/>
    </row>
    <row r="659" spans="1:5" x14ac:dyDescent="0.25">
      <c r="A659" s="13"/>
    </row>
    <row r="660" spans="1:5" x14ac:dyDescent="0.25">
      <c r="A660" s="13"/>
    </row>
    <row r="661" spans="1:5" x14ac:dyDescent="0.25">
      <c r="A661" s="13"/>
    </row>
    <row r="662" spans="1:5" x14ac:dyDescent="0.25">
      <c r="A662" s="13"/>
    </row>
    <row r="663" spans="1:5" x14ac:dyDescent="0.25">
      <c r="A663" s="13"/>
    </row>
    <row r="664" spans="1:5" x14ac:dyDescent="0.25">
      <c r="A664" s="13"/>
    </row>
    <row r="665" spans="1:5" x14ac:dyDescent="0.25">
      <c r="A665" s="13"/>
    </row>
    <row r="666" spans="1:5" x14ac:dyDescent="0.25">
      <c r="A666" s="13"/>
    </row>
    <row r="667" spans="1:5" x14ac:dyDescent="0.25">
      <c r="A667" s="13"/>
    </row>
    <row r="668" spans="1:5" x14ac:dyDescent="0.25">
      <c r="A668" s="13"/>
    </row>
    <row r="669" spans="1:5" x14ac:dyDescent="0.25">
      <c r="A669" s="13"/>
    </row>
    <row r="670" spans="1:5" x14ac:dyDescent="0.25">
      <c r="A670" s="13"/>
    </row>
    <row r="671" spans="1:5" x14ac:dyDescent="0.25">
      <c r="A671" s="13"/>
    </row>
    <row r="672" spans="1:5" x14ac:dyDescent="0.25">
      <c r="A672" s="13"/>
    </row>
    <row r="673" spans="1:5" x14ac:dyDescent="0.25">
      <c r="A673" s="13"/>
    </row>
    <row r="674" spans="1:5" x14ac:dyDescent="0.25">
      <c r="A674" s="13"/>
    </row>
    <row r="675" spans="1:5" x14ac:dyDescent="0.25">
      <c r="A675" s="13"/>
    </row>
    <row r="676" spans="1:5" x14ac:dyDescent="0.25">
      <c r="A676" s="13"/>
    </row>
    <row r="677" spans="1:5" x14ac:dyDescent="0.25">
      <c r="A677" s="13"/>
    </row>
    <row r="678" spans="1:5" x14ac:dyDescent="0.25">
      <c r="A678" s="13"/>
    </row>
    <row r="679" spans="1:5" x14ac:dyDescent="0.25">
      <c r="A679" s="13"/>
    </row>
    <row r="680" spans="1:5" x14ac:dyDescent="0.25">
      <c r="A680" s="13"/>
    </row>
    <row r="681" spans="1:5" x14ac:dyDescent="0.25">
      <c r="A681" s="13"/>
    </row>
    <row r="682" spans="1:5" x14ac:dyDescent="0.25">
      <c r="A682" s="13"/>
    </row>
    <row r="683" spans="1:5" x14ac:dyDescent="0.25">
      <c r="A683" s="13"/>
    </row>
    <row r="684" spans="1:5" x14ac:dyDescent="0.25">
      <c r="A684" s="13"/>
    </row>
    <row r="685" spans="1:5" x14ac:dyDescent="0.25">
      <c r="A685" s="13"/>
    </row>
    <row r="686" spans="1:5" x14ac:dyDescent="0.25">
      <c r="A686" s="13"/>
    </row>
    <row r="687" spans="1:5" x14ac:dyDescent="0.25">
      <c r="A687" s="13"/>
    </row>
    <row r="688" spans="1:5" x14ac:dyDescent="0.25">
      <c r="A688" s="13"/>
    </row>
    <row r="689" spans="1:5" x14ac:dyDescent="0.25">
      <c r="A689" s="13"/>
    </row>
    <row r="690" spans="1:5" x14ac:dyDescent="0.25">
      <c r="A690" s="13"/>
    </row>
    <row r="691" spans="1:5" x14ac:dyDescent="0.25">
      <c r="A691" s="13"/>
    </row>
    <row r="692" spans="1:5" x14ac:dyDescent="0.25">
      <c r="A692" s="13"/>
    </row>
    <row r="693" spans="1:5" x14ac:dyDescent="0.25">
      <c r="A693" s="13"/>
    </row>
    <row r="694" spans="1:5" x14ac:dyDescent="0.25">
      <c r="A694" s="13"/>
    </row>
    <row r="695" spans="1:5" x14ac:dyDescent="0.25">
      <c r="A695" s="13"/>
    </row>
    <row r="696" spans="1:5" x14ac:dyDescent="0.25">
      <c r="A696" s="13"/>
    </row>
    <row r="697" spans="1:5" x14ac:dyDescent="0.25">
      <c r="A697" s="13"/>
    </row>
    <row r="698" spans="1:5" x14ac:dyDescent="0.25">
      <c r="A698" s="13"/>
    </row>
    <row r="699" spans="1:5" x14ac:dyDescent="0.25">
      <c r="A699" s="13"/>
    </row>
    <row r="700" spans="1:5" x14ac:dyDescent="0.25">
      <c r="A700" s="13"/>
    </row>
    <row r="701" spans="1:5" x14ac:dyDescent="0.25">
      <c r="A701" s="13"/>
    </row>
    <row r="702" spans="1:5" x14ac:dyDescent="0.25">
      <c r="A702" s="13"/>
    </row>
    <row r="703" spans="1:5" x14ac:dyDescent="0.25">
      <c r="A703" s="13"/>
    </row>
    <row r="704" spans="1:5" x14ac:dyDescent="0.25">
      <c r="A704" s="13"/>
    </row>
    <row r="705" spans="1:5" x14ac:dyDescent="0.25">
      <c r="A705" s="13"/>
    </row>
    <row r="706" spans="1:5" x14ac:dyDescent="0.25">
      <c r="A706" s="13"/>
    </row>
    <row r="707" spans="1:5" x14ac:dyDescent="0.25">
      <c r="A707" s="13"/>
    </row>
    <row r="708" spans="1:5" x14ac:dyDescent="0.25">
      <c r="A708" s="13"/>
    </row>
    <row r="709" spans="1:5" x14ac:dyDescent="0.25">
      <c r="A709" s="13"/>
    </row>
    <row r="710" spans="1:5" x14ac:dyDescent="0.25">
      <c r="A710" s="13"/>
    </row>
    <row r="711" spans="1:5" x14ac:dyDescent="0.25">
      <c r="A711" s="13"/>
    </row>
    <row r="712" spans="1:5" x14ac:dyDescent="0.25">
      <c r="A712" s="13"/>
    </row>
    <row r="713" spans="1:5" x14ac:dyDescent="0.25">
      <c r="A713" s="13"/>
    </row>
    <row r="714" spans="1:5" x14ac:dyDescent="0.25">
      <c r="A714" s="13"/>
    </row>
    <row r="715" spans="1:5" x14ac:dyDescent="0.25">
      <c r="A715" s="13"/>
    </row>
    <row r="716" spans="1:5" x14ac:dyDescent="0.25">
      <c r="A716" s="13"/>
    </row>
    <row r="717" spans="1:5" x14ac:dyDescent="0.25">
      <c r="A717" s="13"/>
    </row>
    <row r="718" spans="1:5" x14ac:dyDescent="0.25">
      <c r="A718" s="13"/>
    </row>
    <row r="719" spans="1:5" x14ac:dyDescent="0.25">
      <c r="A719" s="13"/>
    </row>
    <row r="720" spans="1:5" x14ac:dyDescent="0.25">
      <c r="A720" s="13"/>
    </row>
    <row r="721" spans="1:5" x14ac:dyDescent="0.25">
      <c r="A721" s="13"/>
    </row>
    <row r="722" spans="1:5" x14ac:dyDescent="0.25">
      <c r="A722" s="13"/>
    </row>
    <row r="723" spans="1:5" x14ac:dyDescent="0.25">
      <c r="A723" s="13"/>
    </row>
    <row r="724" spans="1:5" x14ac:dyDescent="0.25">
      <c r="A724" s="13"/>
    </row>
    <row r="725" spans="1:5" x14ac:dyDescent="0.25">
      <c r="A725" s="13"/>
    </row>
    <row r="726" spans="1:5" x14ac:dyDescent="0.25">
      <c r="A726" s="13"/>
    </row>
    <row r="727" spans="1:5" x14ac:dyDescent="0.25">
      <c r="A727" s="13"/>
    </row>
    <row r="728" spans="1:5" x14ac:dyDescent="0.25">
      <c r="A728" s="13"/>
    </row>
    <row r="729" spans="1:5" x14ac:dyDescent="0.25">
      <c r="A729" s="13"/>
    </row>
    <row r="730" spans="1:5" x14ac:dyDescent="0.25">
      <c r="A730" s="13"/>
    </row>
    <row r="731" spans="1:5" x14ac:dyDescent="0.25">
      <c r="A731" s="13"/>
    </row>
    <row r="732" spans="1:5" x14ac:dyDescent="0.25">
      <c r="A732" s="13"/>
    </row>
    <row r="733" spans="1:5" x14ac:dyDescent="0.25">
      <c r="A733" s="13"/>
    </row>
    <row r="734" spans="1:5" x14ac:dyDescent="0.25">
      <c r="A734" s="13"/>
    </row>
    <row r="735" spans="1:5" x14ac:dyDescent="0.25">
      <c r="A735" s="13"/>
    </row>
    <row r="736" spans="1:5" x14ac:dyDescent="0.25">
      <c r="A736" s="13"/>
    </row>
    <row r="737" spans="1:5" x14ac:dyDescent="0.25">
      <c r="A737" s="13"/>
    </row>
    <row r="738" spans="1:5" x14ac:dyDescent="0.25">
      <c r="A738" s="13"/>
    </row>
    <row r="739" spans="1:5" x14ac:dyDescent="0.25">
      <c r="A739" s="13"/>
    </row>
    <row r="740" spans="1:5" x14ac:dyDescent="0.25">
      <c r="A740" s="13"/>
    </row>
    <row r="741" spans="1:5" x14ac:dyDescent="0.25">
      <c r="A741" s="13"/>
    </row>
    <row r="742" spans="1:5" x14ac:dyDescent="0.25">
      <c r="A742" s="13"/>
    </row>
    <row r="743" spans="1:5" x14ac:dyDescent="0.25">
      <c r="A743" s="13"/>
    </row>
    <row r="744" spans="1:5" x14ac:dyDescent="0.25">
      <c r="A744" s="13"/>
    </row>
    <row r="745" spans="1:5" x14ac:dyDescent="0.25">
      <c r="A745" s="13"/>
    </row>
    <row r="746" spans="1:5" x14ac:dyDescent="0.25">
      <c r="A746" s="13"/>
    </row>
    <row r="747" spans="1:5" x14ac:dyDescent="0.25">
      <c r="A747" s="13"/>
    </row>
    <row r="748" spans="1:5" x14ac:dyDescent="0.25">
      <c r="A748" s="13"/>
    </row>
    <row r="749" spans="1:5" x14ac:dyDescent="0.25">
      <c r="A749" s="13"/>
    </row>
    <row r="750" spans="1:5" x14ac:dyDescent="0.25">
      <c r="A750" s="13"/>
    </row>
    <row r="751" spans="1:5" x14ac:dyDescent="0.25">
      <c r="A751" s="13"/>
    </row>
    <row r="752" spans="1:5" x14ac:dyDescent="0.25">
      <c r="A752" s="13"/>
    </row>
    <row r="753" spans="1:5" x14ac:dyDescent="0.25">
      <c r="A753" s="13"/>
    </row>
    <row r="754" spans="1:5" x14ac:dyDescent="0.25">
      <c r="A754" s="13"/>
    </row>
    <row r="755" spans="1:5" x14ac:dyDescent="0.25">
      <c r="A755" s="13"/>
    </row>
    <row r="756" spans="1:5" x14ac:dyDescent="0.25">
      <c r="A756" s="13"/>
    </row>
    <row r="757" spans="1:5" x14ac:dyDescent="0.25">
      <c r="A757" s="13"/>
    </row>
    <row r="758" spans="1:5" x14ac:dyDescent="0.25">
      <c r="A758" s="13"/>
    </row>
    <row r="759" spans="1:5" x14ac:dyDescent="0.25">
      <c r="A759" s="13"/>
    </row>
    <row r="760" spans="1:5" x14ac:dyDescent="0.25">
      <c r="A760" s="13"/>
    </row>
    <row r="761" spans="1:5" x14ac:dyDescent="0.25">
      <c r="A761" s="13"/>
    </row>
    <row r="762" spans="1:5" x14ac:dyDescent="0.25">
      <c r="A762" s="13"/>
    </row>
    <row r="763" spans="1:5" x14ac:dyDescent="0.25">
      <c r="A763" s="13"/>
    </row>
    <row r="764" spans="1:5" x14ac:dyDescent="0.25">
      <c r="A764" s="13"/>
    </row>
    <row r="765" spans="1:5" x14ac:dyDescent="0.25">
      <c r="A765" s="13"/>
    </row>
    <row r="766" spans="1:5" x14ac:dyDescent="0.25">
      <c r="A766" s="13"/>
    </row>
    <row r="767" spans="1:5" x14ac:dyDescent="0.25">
      <c r="A767" s="13"/>
    </row>
    <row r="768" spans="1:5" x14ac:dyDescent="0.25">
      <c r="A768" s="13"/>
    </row>
    <row r="769" spans="1:5" x14ac:dyDescent="0.25">
      <c r="A769" s="13"/>
    </row>
    <row r="770" spans="1:5" x14ac:dyDescent="0.25">
      <c r="A770" s="13"/>
    </row>
    <row r="771" spans="1:5" x14ac:dyDescent="0.25">
      <c r="A771" s="13"/>
    </row>
    <row r="772" spans="1:5" x14ac:dyDescent="0.25">
      <c r="A772" s="13"/>
    </row>
    <row r="773" spans="1:5" x14ac:dyDescent="0.25">
      <c r="A773" s="13"/>
    </row>
    <row r="774" spans="1:5" x14ac:dyDescent="0.25">
      <c r="A774" s="13"/>
    </row>
    <row r="775" spans="1:5" x14ac:dyDescent="0.25">
      <c r="A775" s="13"/>
    </row>
    <row r="776" spans="1:5" x14ac:dyDescent="0.25">
      <c r="A776" s="13"/>
    </row>
    <row r="777" spans="1:5" x14ac:dyDescent="0.25">
      <c r="A777" s="13"/>
    </row>
    <row r="778" spans="1:5" x14ac:dyDescent="0.25">
      <c r="A778" s="13"/>
    </row>
    <row r="779" spans="1:5" x14ac:dyDescent="0.25">
      <c r="A779" s="13"/>
    </row>
    <row r="780" spans="1:5" x14ac:dyDescent="0.25">
      <c r="A780" s="13"/>
    </row>
    <row r="781" spans="1:5" x14ac:dyDescent="0.25">
      <c r="A781" s="13"/>
    </row>
    <row r="782" spans="1:5" x14ac:dyDescent="0.25">
      <c r="A782" s="13"/>
    </row>
    <row r="783" spans="1:5" x14ac:dyDescent="0.25">
      <c r="A783" s="13"/>
    </row>
    <row r="784" spans="1:5" x14ac:dyDescent="0.25">
      <c r="A784" s="13"/>
    </row>
    <row r="785" spans="1:5" x14ac:dyDescent="0.25">
      <c r="A785" s="13"/>
    </row>
    <row r="786" spans="1:5" x14ac:dyDescent="0.25">
      <c r="A786" s="13"/>
    </row>
    <row r="787" spans="1:5" x14ac:dyDescent="0.25">
      <c r="A787" s="13"/>
    </row>
    <row r="788" spans="1:5" x14ac:dyDescent="0.25">
      <c r="A788" s="13"/>
    </row>
    <row r="789" spans="1:5" x14ac:dyDescent="0.25">
      <c r="A789" s="13"/>
    </row>
    <row r="790" spans="1:5" x14ac:dyDescent="0.25">
      <c r="A790" s="13"/>
    </row>
    <row r="791" spans="1:5" x14ac:dyDescent="0.25">
      <c r="A791" s="13"/>
    </row>
    <row r="792" spans="1:5" x14ac:dyDescent="0.25">
      <c r="A792" s="13"/>
    </row>
    <row r="793" spans="1:5" x14ac:dyDescent="0.25">
      <c r="A793" s="13"/>
    </row>
    <row r="794" spans="1:5" x14ac:dyDescent="0.25">
      <c r="A794" s="13"/>
    </row>
    <row r="795" spans="1:5" x14ac:dyDescent="0.25">
      <c r="A795" s="13"/>
    </row>
    <row r="796" spans="1:5" x14ac:dyDescent="0.25">
      <c r="A796" s="13"/>
    </row>
    <row r="797" spans="1:5" x14ac:dyDescent="0.25">
      <c r="A797" s="13"/>
    </row>
    <row r="798" spans="1:5" x14ac:dyDescent="0.25">
      <c r="A798" s="13"/>
    </row>
    <row r="799" spans="1:5" x14ac:dyDescent="0.25">
      <c r="A799" s="13"/>
    </row>
    <row r="800" spans="1:5" x14ac:dyDescent="0.25">
      <c r="A800" s="13"/>
    </row>
  </sheetData>
  <dataValidations count="4">
    <dataValidation type="list" allowBlank="1" showErrorMessage="1" errorTitle="Type invalide" error="Choisissez « Entrée » ou « Sortie » : les totaux de la feuille Produits comptent exactement ces deux mots." sqref="C10:C800">
      <formula1>"Entrée,Sortie"</formula1>
    </dataValidation>
    <dataValidation type="list" allowBlank="1" showErrorMessage="1" errorTitle="Type invalide" error="Choisissez « Entrée » ou « Sortie » : les totaux de la feuille Produits comptent exactement ces deux mots." sqref="C2:C800">
      <formula1>"Entrée,Sortie"</formula1>
    </dataValidation>
    <dataValidation type="list" allowBlank="1" sqref="E10:E800">
      <formula1>"Réception,Vente,Perte,Casse,Retour,Inventaire,Prélèvement"</formula1>
    </dataValidation>
    <dataValidation type="list" allowBlank="1" sqref="E2:E800">
      <formula1>"Réception,Vente,Perte,Casse,Retour,Inventaire,Prélèvement"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cols>
    <col min="1" max="1" width="46" customWidth="1"/>
    <col min="2" max="2" width="16" customWidth="1"/>
    <col min="3" max="3" width="52" customWidth="1"/>
  </cols>
  <sheetData>
    <row r="1" spans="1:1" x14ac:dyDescent="0.25">
      <c r="A1" s="14" t="s">
        <v>47</v>
      </c>
    </row>
    <row r="3" spans="1:1" x14ac:dyDescent="0.25">
      <c r="A3" s="15" t="s">
        <v>48</v>
      </c>
    </row>
    <row r="5" spans="1:3" x14ac:dyDescent="0.25">
      <c r="A5" t="s">
        <v>49</v>
      </c>
      <c r="B5" s="16">
        <v>120</v>
      </c>
      <c r="C5" s="17" t="s">
        <v>50</v>
      </c>
    </row>
    <row r="6" spans="1:3" x14ac:dyDescent="0.25">
      <c r="A6" t="s">
        <v>51</v>
      </c>
      <c r="B6" s="16">
        <v>20</v>
      </c>
      <c r="C6" s="17" t="s">
        <v>52</v>
      </c>
    </row>
    <row r="7" spans="1:3" x14ac:dyDescent="0.25">
      <c r="A7" t="s">
        <v>53</v>
      </c>
      <c r="B7" s="16">
        <v>5</v>
      </c>
      <c r="C7" s="17" t="s">
        <v>54</v>
      </c>
    </row>
    <row r="8" spans="1:3" x14ac:dyDescent="0.25">
      <c r="A8" t="s">
        <v>55</v>
      </c>
      <c r="B8" s="16">
        <v>2</v>
      </c>
      <c r="C8" s="17" t="s">
        <v>56</v>
      </c>
    </row>
    <row r="10" spans="1:2" x14ac:dyDescent="0.25">
      <c r="A10" s="11" t="s">
        <v>57</v>
      </c>
      <c r="B10" s="18">
        <f>IF($B$6=0,"",ROUND($B$5/$B$6,2))</f>
      </c>
    </row>
    <row r="11" spans="1:2" x14ac:dyDescent="0.25">
      <c r="A11" s="11" t="s">
        <v>58</v>
      </c>
      <c r="B11" s="18">
        <f>IF($B$10="","",ROUND($B$10*$B$8,0))</f>
      </c>
    </row>
    <row r="12" spans="1:3" x14ac:dyDescent="0.25">
      <c r="A12" s="19" t="s">
        <v>59</v>
      </c>
      <c r="B12" s="20">
        <f>IF($B$10="","",ROUND($B$10*$B$7+$B$11,0))</f>
      </c>
      <c r="C12" s="17" t="s">
        <v>60</v>
      </c>
    </row>
    <row r="15" spans="1:3" x14ac:dyDescent="0.25">
      <c r="A15" s="21" t="s">
        <v>61</v>
      </c>
      <c r="B15" s="21"/>
      <c r="C15" s="21"/>
    </row>
  </sheetData>
  <mergeCells count="1">
    <mergeCell ref="A15:C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Produits</vt:lpstr>
      <vt:lpstr>Mouvements</vt:lpstr>
      <vt:lpstr>Calcul des seuils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logiciel-gestion-de-stock.fr</dc:creator>
  <dc:title/>
  <dc:subject/>
  <dc:description/>
  <cp:keywords/>
  <cp:category/>
  <cp:lastModifiedBy>Unknown</cp:lastModifiedBy>
  <dcterms:created xsi:type="dcterms:W3CDTF">2026-09-17T11:29:42Z</dcterms:created>
  <dcterms:modified xsi:type="dcterms:W3CDTF">2026-09-17T11:29:42Z</dcterms:modified>
</cp:coreProperties>
</file>